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785" windowWidth="20550" windowHeight="4830" tabRatio="594"/>
  </bookViews>
  <sheets>
    <sheet name="Magyar BA" sheetId="10" r:id="rId1"/>
    <sheet name="x" sheetId="4" state="hidden" r:id="rId2"/>
  </sheets>
  <externalReferences>
    <externalReference r:id="rId3"/>
  </externalReferences>
  <definedNames>
    <definedName name="beosztás">x!$A$2:$A$5</definedName>
    <definedName name="df">[1]x!$A$2:$A$5</definedName>
    <definedName name="tanszék">x!$D$2:$D$8</definedName>
  </definedNames>
  <calcPr calcId="125725"/>
</workbook>
</file>

<file path=xl/calcChain.xml><?xml version="1.0" encoding="utf-8"?>
<calcChain xmlns="http://schemas.openxmlformats.org/spreadsheetml/2006/main">
  <c r="K74" i="10"/>
  <c r="G84"/>
  <c r="G85"/>
  <c r="G80"/>
  <c r="V43"/>
  <c r="V62"/>
  <c r="G86"/>
  <c r="U70"/>
  <c r="V70"/>
  <c r="J74"/>
  <c r="J78"/>
  <c r="K78"/>
  <c r="L74"/>
  <c r="L78"/>
  <c r="M74"/>
  <c r="M78"/>
  <c r="N74"/>
  <c r="N78"/>
  <c r="O74"/>
  <c r="O78"/>
  <c r="P74"/>
  <c r="P78"/>
  <c r="Q74"/>
  <c r="Q78"/>
  <c r="R74"/>
  <c r="R78"/>
  <c r="S74"/>
  <c r="S78"/>
  <c r="T74"/>
  <c r="T78"/>
  <c r="I74"/>
  <c r="I78"/>
  <c r="G81"/>
  <c r="U13"/>
  <c r="U78"/>
  <c r="U44"/>
  <c r="U51"/>
  <c r="U67"/>
  <c r="U3"/>
  <c r="V3"/>
  <c r="V67"/>
  <c r="U28"/>
  <c r="V12"/>
  <c r="V72"/>
  <c r="G82"/>
  <c r="H81"/>
  <c r="H80"/>
</calcChain>
</file>

<file path=xl/comments1.xml><?xml version="1.0" encoding="utf-8"?>
<comments xmlns="http://schemas.openxmlformats.org/spreadsheetml/2006/main">
  <authors>
    <author>anon</author>
  </authors>
  <commentList>
    <comment ref="A1" authorId="0">
      <text>
        <r>
          <rPr>
            <b/>
            <sz val="9"/>
            <color indexed="81"/>
            <rFont val="Tahoma"/>
            <family val="2"/>
            <charset val="238"/>
          </rPr>
          <t>anon:</t>
        </r>
        <r>
          <rPr>
            <sz val="9"/>
            <color indexed="81"/>
            <rFont val="Tahoma"/>
            <family val="2"/>
            <charset val="238"/>
          </rPr>
          <t xml:space="preserve">
jelmagyarázat:
piros betű = OT
kék betű = OT máskor
lila mező = BA minor</t>
        </r>
      </text>
    </comment>
  </commentList>
</comments>
</file>

<file path=xl/sharedStrings.xml><?xml version="1.0" encoding="utf-8"?>
<sst xmlns="http://schemas.openxmlformats.org/spreadsheetml/2006/main" count="494" uniqueCount="216">
  <si>
    <t>Irodalomtudományi proszeminárium</t>
  </si>
  <si>
    <t>össz.</t>
  </si>
  <si>
    <t>mindössz.</t>
  </si>
  <si>
    <t>Filozófiatörténet</t>
  </si>
  <si>
    <t>Társadalomismeret</t>
  </si>
  <si>
    <t>0.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</si>
  <si>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</si>
  <si>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</si>
  <si>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</si>
  <si>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</si>
  <si>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</si>
  <si>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</si>
  <si>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</si>
  <si>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</si>
  <si>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</si>
  <si>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</si>
  <si>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</si>
  <si>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</si>
  <si>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Szakdolgozat</t>
  </si>
  <si>
    <t>ea</t>
  </si>
  <si>
    <t>óra</t>
  </si>
  <si>
    <t>típus</t>
  </si>
  <si>
    <t>kód</t>
  </si>
  <si>
    <t>Bevezetés a nyelvtudományba</t>
  </si>
  <si>
    <t>Bevezetés az irodalomtudományba</t>
  </si>
  <si>
    <t>A magyar nyelv finnugor rokonsága</t>
  </si>
  <si>
    <t>Mondattan előadás</t>
  </si>
  <si>
    <t>Mondattan szeminárium</t>
  </si>
  <si>
    <t>Nyelvtörténet szeminárium</t>
  </si>
  <si>
    <t>Szövegtan és stilisztika</t>
  </si>
  <si>
    <t>Régi magyar irodalom előadás</t>
  </si>
  <si>
    <t>Klasszikus magyar irodalom előadás</t>
  </si>
  <si>
    <t>Modern és kortárs magyar irodalom előadás</t>
  </si>
  <si>
    <t>Magyar irodalom szeminárium</t>
  </si>
  <si>
    <t>Világirodalom előadás 1</t>
  </si>
  <si>
    <t>Világirodalom előadás 2</t>
  </si>
  <si>
    <t>Irodalomelmélet előadás</t>
  </si>
  <si>
    <t>Irodalomelmélet szeminárium</t>
  </si>
  <si>
    <t>Könyvtár- és informatikai alapismeretek</t>
  </si>
  <si>
    <t>kredit</t>
  </si>
  <si>
    <t>szem</t>
  </si>
  <si>
    <t>BAFIL</t>
  </si>
  <si>
    <t>BATÁRS</t>
  </si>
  <si>
    <t>BAKÖ</t>
  </si>
  <si>
    <t>Irodalomtudomány</t>
  </si>
  <si>
    <t>Választható irodalmi szeminárium</t>
  </si>
  <si>
    <t>mérföldkő/tárgycsoport/tárgy</t>
  </si>
  <si>
    <t>beosztás</t>
  </si>
  <si>
    <t>tanszék</t>
  </si>
  <si>
    <t>egyetemi adjunktus</t>
  </si>
  <si>
    <t>Általános Nyelvészeti Tanszék</t>
  </si>
  <si>
    <t>egyetemi docens</t>
  </si>
  <si>
    <t>Finnugor Nyelvtudományi Tanszék</t>
  </si>
  <si>
    <t>egyetemi tanár</t>
  </si>
  <si>
    <t>Magyar Irodalmi Tanszék</t>
  </si>
  <si>
    <t>egyetemi tanársegéd</t>
  </si>
  <si>
    <t>Magyar Nyelvészeti Tanszék</t>
  </si>
  <si>
    <t>Magyar Nyelvi és Irodalmi Intézet</t>
  </si>
  <si>
    <t>Összehasonlító Irodalomtudományi Tanszék</t>
  </si>
  <si>
    <t>Vizuális Kultúra és Irodalomelmélet Tanszék</t>
  </si>
  <si>
    <t>követ.</t>
  </si>
  <si>
    <t>koll</t>
  </si>
  <si>
    <t>gyj</t>
  </si>
  <si>
    <t>előadás kredit</t>
  </si>
  <si>
    <t>szeminárium kredit</t>
  </si>
  <si>
    <t>ea.+szem. kredit</t>
  </si>
  <si>
    <t>tantárgyfelelős</t>
  </si>
  <si>
    <t>felv.</t>
  </si>
  <si>
    <t>köt</t>
  </si>
  <si>
    <t>köt vál</t>
  </si>
  <si>
    <t>hirdető tanszék/intézet</t>
  </si>
  <si>
    <t>előkövetelmény</t>
  </si>
  <si>
    <t>végleges id. telj.</t>
  </si>
  <si>
    <t>végleges id. felv.</t>
  </si>
  <si>
    <t>előzetes v.felt.</t>
  </si>
  <si>
    <t>krediteloszlás</t>
  </si>
  <si>
    <t>Nyelvtudomány</t>
  </si>
  <si>
    <t>MK-A</t>
  </si>
  <si>
    <t>Alapozó ismeretek</t>
  </si>
  <si>
    <t>Kommunikáció szóban és írásban I. – Helyesírás, norma, nyelvhasználat</t>
  </si>
  <si>
    <t>MK-T</t>
  </si>
  <si>
    <t>Törzsképzés</t>
  </si>
  <si>
    <t>Leíró hangtan</t>
  </si>
  <si>
    <t>Szófajtan és alaktan előadás</t>
  </si>
  <si>
    <t>Szófajtan és alaktan szeminárium</t>
  </si>
  <si>
    <t>Kommunikáció szóban és írásban II.</t>
  </si>
  <si>
    <t>Uralisztika</t>
  </si>
  <si>
    <t>Szociolingvisztika és dialektológia – Nyelv és társadalom</t>
  </si>
  <si>
    <t>Régi magyar irodalom szeminárium</t>
  </si>
  <si>
    <t>Klasszikus magyar irodalom szeminárium</t>
  </si>
  <si>
    <t>Modern és kortárs magyar irodalom szeminárium</t>
  </si>
  <si>
    <t>Világirodalom szeminárium 1</t>
  </si>
  <si>
    <t>Világirodalom szeminárium 2</t>
  </si>
  <si>
    <t>MK-SZD</t>
  </si>
  <si>
    <t>Választható irodalmi szeminárium (régi magyar irodalom)</t>
  </si>
  <si>
    <t>Választható magyar nyelvészeti szeminárium</t>
  </si>
  <si>
    <t>Választható általános nyelvészeti szeminárium</t>
  </si>
  <si>
    <t>Választható finnugor nyelvészeti szeminárium</t>
  </si>
  <si>
    <t>Választható irodalmi szeminárium (modern és kortárs magyar irodalom)</t>
  </si>
  <si>
    <t>Választható irodalmi szeminárium (világirodalom)</t>
  </si>
  <si>
    <t>Választható irodalmi szeminárium (irodalomelmélet)</t>
  </si>
  <si>
    <t>Szabadon választható kurzusok</t>
  </si>
  <si>
    <t>Választható bölcsészettudományi stúdium</t>
  </si>
  <si>
    <t>MKS-SZV</t>
  </si>
  <si>
    <t>BAVÁL1</t>
  </si>
  <si>
    <t>BAVÁL2</t>
  </si>
  <si>
    <t>Minor képzés nyelvi előkészítése</t>
  </si>
  <si>
    <t>BSZ VAL BA/BSc</t>
  </si>
  <si>
    <t>Szabadon választható</t>
  </si>
  <si>
    <t>MKS-TAN</t>
  </si>
  <si>
    <t>kötvál törzs</t>
  </si>
  <si>
    <t>szabvál</t>
  </si>
  <si>
    <t>félévhez kötött kredit összesen</t>
  </si>
  <si>
    <t>minden kredit összesen</t>
  </si>
  <si>
    <t>(40-60%)</t>
  </si>
  <si>
    <t>BA minor összesen</t>
  </si>
  <si>
    <t>MK-KV</t>
  </si>
  <si>
    <t>MAG-BA-A1</t>
  </si>
  <si>
    <t>MAG-BA-A2</t>
  </si>
  <si>
    <t>MAG-BA-A3</t>
  </si>
  <si>
    <t>MAG-BA-A4</t>
  </si>
  <si>
    <t>MAG-BA-A5</t>
  </si>
  <si>
    <t>MAG-BA-NY</t>
  </si>
  <si>
    <t>MAG-BA-NY01</t>
  </si>
  <si>
    <t>MAG-BA-NY02</t>
  </si>
  <si>
    <t>MAG-BA-NY03</t>
  </si>
  <si>
    <t>MAG-BA-NY04</t>
  </si>
  <si>
    <t>MAG-BA-NY05</t>
  </si>
  <si>
    <t>MAG-BA-NY06</t>
  </si>
  <si>
    <t>MAG-BA-NY07</t>
  </si>
  <si>
    <t>MAG-BA-NY08</t>
  </si>
  <si>
    <t>MAG-BA-NY09</t>
  </si>
  <si>
    <t>MAG-BA-NY10</t>
  </si>
  <si>
    <t>MAG-BA-NY11</t>
  </si>
  <si>
    <t>MAG-BA-NY12</t>
  </si>
  <si>
    <t>MAG-BA-NY13</t>
  </si>
  <si>
    <t>MAG-BA-NY14</t>
  </si>
  <si>
    <t>MAG-BA-IT</t>
  </si>
  <si>
    <t>MAG-BA-IT01</t>
  </si>
  <si>
    <t>MAG-BA-IT02</t>
  </si>
  <si>
    <t>MAG-BA-IT03</t>
  </si>
  <si>
    <t>MAG-BA-IT04</t>
  </si>
  <si>
    <t>MAG-BA-IT05</t>
  </si>
  <si>
    <t>MAG-BA-IT06</t>
  </si>
  <si>
    <t>MAG-BA-IT07</t>
  </si>
  <si>
    <t>MAG-BA-IT08</t>
  </si>
  <si>
    <t>MAG-BA-IT09</t>
  </si>
  <si>
    <t>MAG-BA-IT10</t>
  </si>
  <si>
    <t>MAG-BA-IT11</t>
  </si>
  <si>
    <t>MAG-BA-IT12</t>
  </si>
  <si>
    <t>MAG-BA-IT13</t>
  </si>
  <si>
    <t>MAG-BA-IT14</t>
  </si>
  <si>
    <t>MAG-BA-SZD1</t>
  </si>
  <si>
    <t>MAG-BA-SZD2</t>
  </si>
  <si>
    <t>MAG-BA-KVNY</t>
  </si>
  <si>
    <t>MAG-BA-KVNY1</t>
  </si>
  <si>
    <t>MAG-BA-KVNY2</t>
  </si>
  <si>
    <t>MAG-BA-KVNY3</t>
  </si>
  <si>
    <t>MAG-BA-KVIT</t>
  </si>
  <si>
    <t>Specializáció</t>
  </si>
  <si>
    <t>Központi szabadon választható</t>
  </si>
  <si>
    <t>Szakdolgozati szeminárium 1</t>
  </si>
  <si>
    <t>Szakdolgozati szeminárium 2</t>
  </si>
  <si>
    <t>Szilágyi Zsófia</t>
  </si>
  <si>
    <t>Nyelvtudományi proszeminárium</t>
  </si>
  <si>
    <t>Jelentéstan és frazeológia</t>
  </si>
  <si>
    <t>Nyelvtörténet előadás 1</t>
  </si>
  <si>
    <t>Nyelvtörténet előadás 2</t>
  </si>
  <si>
    <t>(50)</t>
  </si>
  <si>
    <t>(25)</t>
  </si>
  <si>
    <t>BA minor nyelv (BA+2)</t>
  </si>
  <si>
    <t>BA minor irodalom (BA+1)</t>
  </si>
  <si>
    <t>Választható magyar nyelvészeti előadás</t>
  </si>
  <si>
    <t>MAG-BA-KVNY4</t>
  </si>
  <si>
    <t>MAG-BA-KVNY5</t>
  </si>
  <si>
    <t>MAG-BA-KVNY6</t>
  </si>
  <si>
    <t>MAG-BA-KVIT10</t>
  </si>
  <si>
    <t>MAG-BA-KVIT01</t>
  </si>
  <si>
    <t>MAG-BA-KVIT02</t>
  </si>
  <si>
    <t>MAG-BA-KVIT03</t>
  </si>
  <si>
    <t>MAG-BA-KVIT04</t>
  </si>
  <si>
    <t>MAG-BA-KVIT05</t>
  </si>
  <si>
    <t>MAG-BA-KVIT06</t>
  </si>
  <si>
    <t>MAG-BA-KVIT07</t>
  </si>
  <si>
    <t>MAG-BA-KVIT08</t>
  </si>
  <si>
    <t>MAG-BA-KVIT09</t>
  </si>
  <si>
    <t>Választható irodalmi előadás (régi magyar irodalom)</t>
  </si>
  <si>
    <t>Választható irodalmi előadás (klasszikus magyar irodalom)</t>
  </si>
  <si>
    <t>Választható irodalmi szeminráium (klasszikus magyar irodalom)</t>
  </si>
  <si>
    <t>Választható irodalmi előadás (modern és kortárs magyar irodalom)</t>
  </si>
  <si>
    <t>Választható irodalmi előadás (világirodalom)</t>
  </si>
  <si>
    <t>Választható irodalmi előadás (irodalomelmélet)</t>
  </si>
  <si>
    <t>Maleczki Márta</t>
  </si>
  <si>
    <t>Németh T. Enikő</t>
  </si>
  <si>
    <t>ált.  alapozó</t>
  </si>
  <si>
    <t>Sinkovics Balázs</t>
  </si>
  <si>
    <t>Zsigri Gyula</t>
  </si>
  <si>
    <t>Sipőcz Katalin</t>
  </si>
  <si>
    <t>Hoffmann Ildikó</t>
  </si>
  <si>
    <t>Forgács Tamás</t>
  </si>
  <si>
    <t>Németh Miklós</t>
  </si>
  <si>
    <t>Schirm Anita</t>
  </si>
  <si>
    <t>Latzkovits Miklós</t>
  </si>
  <si>
    <t>Hász-Fehér Katalin</t>
  </si>
  <si>
    <t>Szabó Gábor</t>
  </si>
  <si>
    <t>Odorics Ferenc</t>
  </si>
  <si>
    <t>Kelemen Zoltán</t>
  </si>
  <si>
    <r>
      <t xml:space="preserve">Magyar BA_AN </t>
    </r>
    <r>
      <rPr>
        <b/>
        <sz val="11"/>
        <color rgb="FFFF0000"/>
        <rFont val="Calibri"/>
        <family val="2"/>
        <charset val="238"/>
        <scheme val="minor"/>
      </rPr>
      <t>2018</t>
    </r>
    <r>
      <rPr>
        <b/>
        <sz val="11"/>
        <color theme="1"/>
        <rFont val="Calibri"/>
        <family val="2"/>
        <charset val="238"/>
        <scheme val="minor"/>
      </rPr>
      <t xml:space="preserve"> (MAG-B-AN </t>
    </r>
    <r>
      <rPr>
        <b/>
        <sz val="11"/>
        <color rgb="FFFF0000"/>
        <rFont val="Calibri"/>
        <family val="2"/>
        <charset val="238"/>
        <scheme val="minor"/>
      </rPr>
      <t>2018, BSZKMAG_N_2018 magyar [alap]</t>
    </r>
    <r>
      <rPr>
        <b/>
        <sz val="11"/>
        <color theme="1"/>
        <rFont val="Calibri"/>
        <family val="2"/>
        <charset val="238"/>
        <scheme val="minor"/>
      </rPr>
      <t>)  (felelős: Szilágyi Zsófia)</t>
    </r>
  </si>
  <si>
    <t>Font Zsuzsanna</t>
  </si>
  <si>
    <t>Virág Zoltán</t>
  </si>
  <si>
    <t>XM</t>
  </si>
  <si>
    <t>Választható irodalmi vagy nyelvészeti kurzusok</t>
  </si>
  <si>
    <t>Választható nyelvészeti kurzusok</t>
  </si>
  <si>
    <t>Választható általános nyelvészeti előadás</t>
  </si>
  <si>
    <t>Választható finnugor nyelvészeti előadás</t>
  </si>
  <si>
    <t>Választható irodalmi kurzusok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</si>
</sst>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Font="1" applyAlignment="1">
      <alignment vertical="top" wrapText="1"/>
    </xf>
    <xf numFmtId="0" fontId="1" fillId="0" borderId="0" xfId="0" applyFont="1" applyAlignment="1">
      <alignment horizontal="right" vertical="top" wrapText="1"/>
    </xf>
    <xf numFmtId="0" fontId="0" fillId="0" borderId="0" xfId="0" applyAlignment="1">
      <alignment horizontal="left" vertical="top" wrapText="1"/>
    </xf>
    <xf numFmtId="0" fontId="0" fillId="2" borderId="0" xfId="0" applyFont="1" applyFill="1" applyAlignment="1">
      <alignment vertical="top" wrapText="1"/>
    </xf>
    <xf numFmtId="0" fontId="0" fillId="2" borderId="0" xfId="0" applyFill="1" applyAlignment="1">
      <alignment vertical="top" wrapText="1"/>
    </xf>
    <xf numFmtId="0" fontId="0" fillId="0" borderId="0" xfId="0" applyFill="1" applyAlignment="1">
      <alignment vertical="top" wrapText="1"/>
    </xf>
    <xf numFmtId="0" fontId="0" fillId="0" borderId="0" xfId="0" applyAlignment="1">
      <alignment horizontal="right"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3" borderId="0" xfId="0" applyFont="1" applyFill="1" applyAlignment="1">
      <alignment vertical="top" wrapText="1"/>
    </xf>
    <xf numFmtId="0" fontId="1" fillId="3" borderId="0" xfId="0" applyFont="1" applyFill="1" applyAlignment="1">
      <alignment horizontal="left" vertical="top" wrapText="1"/>
    </xf>
    <xf numFmtId="0" fontId="0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3" xfId="0" applyBorder="1" applyAlignment="1">
      <alignment horizontal="left" vertical="top"/>
    </xf>
    <xf numFmtId="0" fontId="1" fillId="0" borderId="0" xfId="0" applyFont="1" applyBorder="1" applyAlignment="1">
      <alignment vertical="top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0" borderId="7" xfId="0" applyFont="1" applyBorder="1" applyAlignment="1">
      <alignment vertical="top" wrapText="1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1" fillId="0" borderId="10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0" borderId="0" xfId="0" applyFill="1" applyBorder="1" applyAlignment="1">
      <alignment horizontal="left" vertical="top"/>
    </xf>
    <xf numFmtId="0" fontId="2" fillId="0" borderId="0" xfId="0" applyFont="1" applyFill="1" applyAlignment="1">
      <alignment vertical="top" wrapText="1"/>
    </xf>
    <xf numFmtId="0" fontId="0" fillId="4" borderId="0" xfId="0" applyFill="1" applyAlignment="1">
      <alignment vertical="top" wrapText="1"/>
    </xf>
    <xf numFmtId="0" fontId="0" fillId="0" borderId="0" xfId="0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0" fillId="0" borderId="6" xfId="0" applyFont="1" applyBorder="1" applyAlignment="1">
      <alignment horizontal="left" vertical="top"/>
    </xf>
    <xf numFmtId="0" fontId="0" fillId="0" borderId="6" xfId="0" applyFont="1" applyFill="1" applyBorder="1" applyAlignment="1">
      <alignment horizontal="left" vertical="top"/>
    </xf>
    <xf numFmtId="0" fontId="0" fillId="0" borderId="7" xfId="0" applyFont="1" applyFill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Font="1" applyFill="1" applyBorder="1" applyAlignment="1">
      <alignment horizontal="left" vertical="top"/>
    </xf>
    <xf numFmtId="0" fontId="1" fillId="0" borderId="9" xfId="0" applyFont="1" applyBorder="1" applyAlignment="1">
      <alignment vertical="top" wrapText="1"/>
    </xf>
    <xf numFmtId="0" fontId="0" fillId="0" borderId="9" xfId="0" applyFont="1" applyBorder="1" applyAlignment="1">
      <alignment horizontal="left" vertical="top"/>
    </xf>
    <xf numFmtId="0" fontId="0" fillId="0" borderId="9" xfId="0" applyFont="1" applyFill="1" applyBorder="1" applyAlignment="1">
      <alignment horizontal="left" vertical="top"/>
    </xf>
    <xf numFmtId="0" fontId="0" fillId="0" borderId="10" xfId="0" applyFont="1" applyFill="1" applyBorder="1" applyAlignment="1">
      <alignment horizontal="left" vertical="top"/>
    </xf>
    <xf numFmtId="0" fontId="0" fillId="0" borderId="5" xfId="0" applyFont="1" applyFill="1" applyBorder="1" applyAlignment="1">
      <alignment horizontal="left" vertical="top"/>
    </xf>
    <xf numFmtId="0" fontId="0" fillId="0" borderId="11" xfId="0" applyFont="1" applyFill="1" applyBorder="1" applyAlignment="1">
      <alignment horizontal="left" vertical="top"/>
    </xf>
    <xf numFmtId="0" fontId="0" fillId="0" borderId="8" xfId="0" applyFont="1" applyFill="1" applyBorder="1" applyAlignment="1">
      <alignment horizontal="left" vertical="top"/>
    </xf>
    <xf numFmtId="0" fontId="0" fillId="4" borderId="1" xfId="0" applyFont="1" applyFill="1" applyBorder="1" applyAlignment="1">
      <alignment horizontal="left" vertical="top"/>
    </xf>
    <xf numFmtId="0" fontId="0" fillId="0" borderId="7" xfId="0" applyFont="1" applyFill="1" applyBorder="1" applyAlignment="1">
      <alignment vertical="top" wrapText="1"/>
    </xf>
    <xf numFmtId="0" fontId="0" fillId="0" borderId="10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4" fillId="0" borderId="0" xfId="0" applyFont="1" applyFill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2" fillId="3" borderId="0" xfId="0" applyFont="1" applyFill="1" applyAlignment="1">
      <alignment vertical="top" wrapText="1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7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10" fontId="0" fillId="0" borderId="5" xfId="0" applyNumberFormat="1" applyFont="1" applyFill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10" fontId="0" fillId="0" borderId="8" xfId="0" applyNumberFormat="1" applyFont="1" applyFill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gyar%20szak%20(osztatlan,%20BA,%20MA)%20kreditemel&#233;s%20&#225;ltny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A2" t="str">
            <v>egyetemi adjunktus</v>
          </cell>
        </row>
        <row r="3">
          <cell r="A3" t="str">
            <v>egyetemi docens</v>
          </cell>
        </row>
        <row r="4">
          <cell r="A4" t="str">
            <v>egyetemi tanár</v>
          </cell>
        </row>
        <row r="5">
          <cell r="A5" t="str">
            <v>egyetemi tanársegéd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6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5.95" customHeight="1"/>
  <cols>
    <col min="1" max="1" width="17.140625" style="5" customWidth="1"/>
    <col min="2" max="2" width="45.7109375" style="5" customWidth="1"/>
    <col min="3" max="7" width="7.140625" style="5" customWidth="1"/>
    <col min="8" max="20" width="3.5703125" style="5" customWidth="1"/>
    <col min="21" max="21" width="5.7109375" style="5" customWidth="1"/>
    <col min="22" max="22" width="10" style="5" customWidth="1"/>
    <col min="23" max="24" width="20.7109375" style="5" customWidth="1"/>
    <col min="25" max="25" width="40.7109375" style="5" customWidth="1"/>
    <col min="26" max="28" width="15.7109375" style="5" customWidth="1"/>
    <col min="29" max="16384" width="9.140625" style="5"/>
  </cols>
  <sheetData>
    <row r="1" spans="1:28" ht="15.95" customHeight="1">
      <c r="A1" s="74" t="s">
        <v>207</v>
      </c>
      <c r="B1" s="74"/>
      <c r="C1" s="75"/>
      <c r="H1" s="69" t="s">
        <v>75</v>
      </c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Z1" s="69" t="s">
        <v>71</v>
      </c>
      <c r="AA1" s="69"/>
      <c r="AB1" s="69"/>
    </row>
    <row r="2" spans="1:28" s="4" customFormat="1" ht="15.95" customHeight="1">
      <c r="A2" s="4" t="s">
        <v>22</v>
      </c>
      <c r="B2" s="4" t="s">
        <v>46</v>
      </c>
      <c r="C2" s="4" t="s">
        <v>21</v>
      </c>
      <c r="D2" s="4" t="s">
        <v>60</v>
      </c>
      <c r="E2" s="4" t="s">
        <v>67</v>
      </c>
      <c r="F2" s="4" t="s">
        <v>20</v>
      </c>
      <c r="G2" s="4" t="s">
        <v>39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4" t="s">
        <v>15</v>
      </c>
      <c r="S2" s="4" t="s">
        <v>16</v>
      </c>
      <c r="T2" s="4" t="s">
        <v>17</v>
      </c>
      <c r="U2" s="4" t="s">
        <v>1</v>
      </c>
      <c r="V2" s="4" t="s">
        <v>2</v>
      </c>
      <c r="W2" s="4" t="s">
        <v>66</v>
      </c>
      <c r="X2" s="4" t="s">
        <v>47</v>
      </c>
      <c r="Y2" s="4" t="s">
        <v>70</v>
      </c>
      <c r="Z2" s="4" t="s">
        <v>72</v>
      </c>
      <c r="AA2" s="4" t="s">
        <v>73</v>
      </c>
      <c r="AB2" s="4" t="s">
        <v>74</v>
      </c>
    </row>
    <row r="3" spans="1:28" s="11" customFormat="1" ht="15.95" customHeight="1">
      <c r="A3" s="16" t="s">
        <v>77</v>
      </c>
      <c r="B3" s="62" t="s">
        <v>78</v>
      </c>
      <c r="C3" s="16"/>
      <c r="D3" s="16"/>
      <c r="E3" s="16"/>
      <c r="F3" s="16"/>
      <c r="G3" s="16">
        <v>20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>
        <f>SUM(H4:T11)</f>
        <v>20</v>
      </c>
      <c r="V3" s="16">
        <f>SUM(U3)</f>
        <v>20</v>
      </c>
    </row>
    <row r="4" spans="1:28" ht="15.95" customHeight="1">
      <c r="A4" s="5" t="s">
        <v>41</v>
      </c>
      <c r="B4" s="63" t="s">
        <v>3</v>
      </c>
      <c r="C4" s="5" t="s">
        <v>19</v>
      </c>
      <c r="D4" s="5" t="s">
        <v>61</v>
      </c>
      <c r="E4" s="5" t="s">
        <v>68</v>
      </c>
      <c r="F4" s="5">
        <v>2</v>
      </c>
      <c r="G4" s="5">
        <v>2</v>
      </c>
      <c r="H4" s="6">
        <v>2</v>
      </c>
      <c r="I4" s="6"/>
      <c r="J4" s="6"/>
      <c r="K4" s="6"/>
      <c r="L4" s="6"/>
      <c r="M4" s="6"/>
      <c r="N4" s="6"/>
      <c r="O4" s="6"/>
      <c r="P4" s="6"/>
    </row>
    <row r="5" spans="1:28" ht="15.95" customHeight="1">
      <c r="A5" s="5" t="s">
        <v>42</v>
      </c>
      <c r="B5" s="63" t="s">
        <v>4</v>
      </c>
      <c r="C5" s="5" t="s">
        <v>19</v>
      </c>
      <c r="D5" s="5" t="s">
        <v>61</v>
      </c>
      <c r="E5" s="5" t="s">
        <v>68</v>
      </c>
      <c r="F5" s="5">
        <v>2</v>
      </c>
      <c r="G5" s="5">
        <v>2</v>
      </c>
      <c r="H5" s="6">
        <v>2</v>
      </c>
      <c r="I5" s="6"/>
      <c r="J5" s="6"/>
      <c r="K5" s="6"/>
      <c r="L5" s="6"/>
      <c r="M5" s="6"/>
      <c r="N5" s="6"/>
      <c r="O5" s="6"/>
      <c r="P5" s="6"/>
    </row>
    <row r="6" spans="1:28" ht="15.95" customHeight="1">
      <c r="A6" s="5" t="s">
        <v>43</v>
      </c>
      <c r="B6" s="63" t="s">
        <v>38</v>
      </c>
      <c r="C6" s="5" t="s">
        <v>19</v>
      </c>
      <c r="D6" s="5" t="s">
        <v>61</v>
      </c>
      <c r="E6" s="5" t="s">
        <v>68</v>
      </c>
      <c r="F6" s="5">
        <v>2</v>
      </c>
      <c r="G6" s="5">
        <v>2</v>
      </c>
      <c r="H6" s="6">
        <v>2</v>
      </c>
      <c r="I6" s="6"/>
      <c r="J6" s="6"/>
      <c r="K6" s="6"/>
      <c r="L6" s="6"/>
      <c r="M6" s="6"/>
      <c r="N6" s="6"/>
      <c r="O6" s="6"/>
      <c r="P6" s="6"/>
    </row>
    <row r="7" spans="1:28" ht="15.95" customHeight="1">
      <c r="A7" s="5" t="s">
        <v>117</v>
      </c>
      <c r="B7" s="57" t="s">
        <v>23</v>
      </c>
      <c r="C7" s="5" t="s">
        <v>19</v>
      </c>
      <c r="D7" s="5" t="s">
        <v>61</v>
      </c>
      <c r="E7" s="5" t="s">
        <v>68</v>
      </c>
      <c r="F7" s="5">
        <v>2</v>
      </c>
      <c r="G7" s="5">
        <v>3</v>
      </c>
      <c r="I7" s="5">
        <v>3</v>
      </c>
      <c r="W7" s="56" t="s">
        <v>192</v>
      </c>
      <c r="X7" s="5" t="s">
        <v>51</v>
      </c>
      <c r="Y7" s="5" t="s">
        <v>50</v>
      </c>
    </row>
    <row r="8" spans="1:28" ht="15.95" customHeight="1">
      <c r="A8" s="5" t="s">
        <v>118</v>
      </c>
      <c r="B8" s="57" t="s">
        <v>164</v>
      </c>
      <c r="C8" s="5" t="s">
        <v>40</v>
      </c>
      <c r="D8" s="5" t="s">
        <v>62</v>
      </c>
      <c r="E8" s="5" t="s">
        <v>68</v>
      </c>
      <c r="F8" s="5">
        <v>2</v>
      </c>
      <c r="G8" s="5">
        <v>3</v>
      </c>
      <c r="I8" s="5">
        <v>3</v>
      </c>
      <c r="W8" s="58" t="s">
        <v>195</v>
      </c>
      <c r="X8" s="5" t="s">
        <v>49</v>
      </c>
      <c r="Y8" s="5" t="s">
        <v>56</v>
      </c>
    </row>
    <row r="9" spans="1:28" ht="15.95" customHeight="1">
      <c r="A9" s="5" t="s">
        <v>119</v>
      </c>
      <c r="B9" s="57" t="s">
        <v>79</v>
      </c>
      <c r="C9" s="5" t="s">
        <v>40</v>
      </c>
      <c r="D9" s="5" t="s">
        <v>62</v>
      </c>
      <c r="E9" s="5" t="s">
        <v>68</v>
      </c>
      <c r="F9" s="5">
        <v>2</v>
      </c>
      <c r="G9" s="5">
        <v>2</v>
      </c>
      <c r="I9" s="11">
        <v>2</v>
      </c>
      <c r="K9" s="11"/>
      <c r="W9" s="58" t="s">
        <v>195</v>
      </c>
      <c r="X9" s="58" t="s">
        <v>49</v>
      </c>
      <c r="Y9" s="58" t="s">
        <v>56</v>
      </c>
    </row>
    <row r="10" spans="1:28" ht="15.95" customHeight="1">
      <c r="A10" s="5" t="s">
        <v>120</v>
      </c>
      <c r="B10" s="57" t="s">
        <v>24</v>
      </c>
      <c r="C10" s="5" t="s">
        <v>19</v>
      </c>
      <c r="D10" s="5" t="s">
        <v>61</v>
      </c>
      <c r="E10" s="5" t="s">
        <v>68</v>
      </c>
      <c r="F10" s="5">
        <v>2</v>
      </c>
      <c r="G10" s="5">
        <v>3</v>
      </c>
      <c r="H10" s="6"/>
      <c r="I10" s="6">
        <v>3</v>
      </c>
      <c r="J10" s="6"/>
      <c r="K10" s="6"/>
      <c r="L10" s="6"/>
      <c r="M10" s="6"/>
      <c r="N10" s="6"/>
      <c r="O10" s="6"/>
      <c r="P10" s="6"/>
      <c r="W10" s="59" t="s">
        <v>205</v>
      </c>
      <c r="X10" s="5" t="s">
        <v>53</v>
      </c>
      <c r="Y10" s="5" t="s">
        <v>59</v>
      </c>
    </row>
    <row r="11" spans="1:28" ht="15.95" customHeight="1">
      <c r="A11" s="5" t="s">
        <v>121</v>
      </c>
      <c r="B11" s="57" t="s">
        <v>0</v>
      </c>
      <c r="C11" s="5" t="s">
        <v>40</v>
      </c>
      <c r="D11" s="5" t="s">
        <v>62</v>
      </c>
      <c r="E11" s="5" t="s">
        <v>68</v>
      </c>
      <c r="F11" s="5">
        <v>2</v>
      </c>
      <c r="G11" s="5">
        <v>3</v>
      </c>
      <c r="H11" s="6"/>
      <c r="I11" s="6">
        <v>3</v>
      </c>
      <c r="J11" s="6"/>
      <c r="K11" s="6"/>
      <c r="L11" s="6"/>
      <c r="M11" s="6"/>
      <c r="N11" s="6"/>
      <c r="O11" s="6"/>
      <c r="P11" s="6"/>
      <c r="W11" s="59" t="s">
        <v>202</v>
      </c>
      <c r="X11" s="59" t="s">
        <v>51</v>
      </c>
    </row>
    <row r="12" spans="1:28" s="11" customFormat="1" ht="15.95" customHeight="1">
      <c r="A12" s="16" t="s">
        <v>80</v>
      </c>
      <c r="B12" s="62" t="s">
        <v>81</v>
      </c>
      <c r="C12" s="16"/>
      <c r="D12" s="16"/>
      <c r="E12" s="16"/>
      <c r="F12" s="16"/>
      <c r="G12" s="16">
        <v>84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>
        <f>SUM(U13,U28)</f>
        <v>84</v>
      </c>
    </row>
    <row r="13" spans="1:28" s="4" customFormat="1" ht="15.95" customHeight="1">
      <c r="A13" s="4" t="s">
        <v>122</v>
      </c>
      <c r="B13" s="64" t="s">
        <v>76</v>
      </c>
      <c r="C13" s="7"/>
      <c r="D13" s="7"/>
      <c r="E13" s="15" t="s">
        <v>68</v>
      </c>
      <c r="F13" s="7"/>
      <c r="G13" s="7">
        <v>42</v>
      </c>
      <c r="U13" s="36">
        <f>SUM(H14:T27)</f>
        <v>42</v>
      </c>
    </row>
    <row r="14" spans="1:28" ht="15.95" customHeight="1">
      <c r="A14" s="5" t="s">
        <v>123</v>
      </c>
      <c r="B14" s="57" t="s">
        <v>82</v>
      </c>
      <c r="C14" s="5" t="s">
        <v>40</v>
      </c>
      <c r="D14" s="5" t="s">
        <v>62</v>
      </c>
      <c r="E14" s="5" t="s">
        <v>68</v>
      </c>
      <c r="F14" s="5">
        <v>2</v>
      </c>
      <c r="G14" s="5">
        <v>3</v>
      </c>
      <c r="J14" s="5">
        <v>3</v>
      </c>
      <c r="W14" s="58" t="s">
        <v>196</v>
      </c>
      <c r="X14" s="58" t="s">
        <v>51</v>
      </c>
      <c r="Y14" s="5" t="s">
        <v>56</v>
      </c>
    </row>
    <row r="15" spans="1:28" ht="15.95" customHeight="1">
      <c r="A15" s="5" t="s">
        <v>124</v>
      </c>
      <c r="B15" s="57" t="s">
        <v>25</v>
      </c>
      <c r="C15" s="5" t="s">
        <v>40</v>
      </c>
      <c r="D15" s="5" t="s">
        <v>62</v>
      </c>
      <c r="E15" s="5" t="s">
        <v>68</v>
      </c>
      <c r="F15" s="5">
        <v>2</v>
      </c>
      <c r="G15" s="5">
        <v>3</v>
      </c>
      <c r="J15" s="5">
        <v>3</v>
      </c>
      <c r="W15" s="58" t="s">
        <v>197</v>
      </c>
      <c r="X15" s="58" t="s">
        <v>51</v>
      </c>
      <c r="Y15" s="58" t="s">
        <v>52</v>
      </c>
    </row>
    <row r="16" spans="1:28" ht="15.95" customHeight="1">
      <c r="A16" s="5" t="s">
        <v>125</v>
      </c>
      <c r="B16" s="57" t="s">
        <v>83</v>
      </c>
      <c r="C16" s="5" t="s">
        <v>19</v>
      </c>
      <c r="D16" s="5" t="s">
        <v>61</v>
      </c>
      <c r="E16" s="5" t="s">
        <v>68</v>
      </c>
      <c r="F16" s="11">
        <v>2</v>
      </c>
      <c r="G16" s="11">
        <v>3</v>
      </c>
      <c r="H16" s="11"/>
      <c r="I16" s="11"/>
      <c r="J16" s="11">
        <v>3</v>
      </c>
      <c r="W16" s="58" t="s">
        <v>196</v>
      </c>
      <c r="X16" s="58" t="s">
        <v>51</v>
      </c>
      <c r="Y16" s="58" t="s">
        <v>56</v>
      </c>
    </row>
    <row r="17" spans="1:25" ht="15.95" customHeight="1">
      <c r="A17" s="5" t="s">
        <v>126</v>
      </c>
      <c r="B17" s="57" t="s">
        <v>84</v>
      </c>
      <c r="C17" s="5" t="s">
        <v>40</v>
      </c>
      <c r="D17" s="5" t="s">
        <v>62</v>
      </c>
      <c r="E17" s="5" t="s">
        <v>68</v>
      </c>
      <c r="F17" s="11">
        <v>2</v>
      </c>
      <c r="G17" s="11">
        <v>3</v>
      </c>
      <c r="H17" s="11"/>
      <c r="I17" s="11"/>
      <c r="J17" s="11">
        <v>3</v>
      </c>
      <c r="W17" s="58" t="s">
        <v>196</v>
      </c>
      <c r="X17" s="58" t="s">
        <v>51</v>
      </c>
      <c r="Y17" s="58" t="s">
        <v>56</v>
      </c>
    </row>
    <row r="18" spans="1:25" ht="15.95" customHeight="1">
      <c r="A18" s="5" t="s">
        <v>127</v>
      </c>
      <c r="B18" s="57" t="s">
        <v>165</v>
      </c>
      <c r="C18" s="5" t="s">
        <v>19</v>
      </c>
      <c r="D18" s="5" t="s">
        <v>61</v>
      </c>
      <c r="E18" s="5" t="s">
        <v>68</v>
      </c>
      <c r="F18" s="11">
        <v>2</v>
      </c>
      <c r="G18" s="11">
        <v>3</v>
      </c>
      <c r="H18" s="11"/>
      <c r="I18" s="11"/>
      <c r="J18" s="11">
        <v>3</v>
      </c>
      <c r="W18" s="58" t="s">
        <v>199</v>
      </c>
      <c r="X18" s="58" t="s">
        <v>51</v>
      </c>
      <c r="Y18" s="58" t="s">
        <v>56</v>
      </c>
    </row>
    <row r="19" spans="1:25" s="11" customFormat="1" ht="15.95" customHeight="1">
      <c r="A19" s="5" t="s">
        <v>128</v>
      </c>
      <c r="B19" s="57" t="s">
        <v>26</v>
      </c>
      <c r="C19" s="11" t="s">
        <v>19</v>
      </c>
      <c r="D19" s="11" t="s">
        <v>61</v>
      </c>
      <c r="E19" s="11" t="s">
        <v>68</v>
      </c>
      <c r="F19" s="11">
        <v>2</v>
      </c>
      <c r="G19" s="11">
        <v>3</v>
      </c>
      <c r="K19" s="11">
        <v>3</v>
      </c>
      <c r="W19" s="11" t="s">
        <v>198</v>
      </c>
      <c r="X19" s="58" t="s">
        <v>51</v>
      </c>
      <c r="Y19" s="58" t="s">
        <v>56</v>
      </c>
    </row>
    <row r="20" spans="1:25" ht="15.95" customHeight="1">
      <c r="A20" s="5" t="s">
        <v>129</v>
      </c>
      <c r="B20" s="57" t="s">
        <v>27</v>
      </c>
      <c r="C20" s="5" t="s">
        <v>40</v>
      </c>
      <c r="D20" s="5" t="s">
        <v>62</v>
      </c>
      <c r="E20" s="5" t="s">
        <v>68</v>
      </c>
      <c r="F20" s="5">
        <v>2</v>
      </c>
      <c r="G20" s="5">
        <v>3</v>
      </c>
      <c r="K20" s="5">
        <v>3</v>
      </c>
      <c r="W20" s="11" t="s">
        <v>198</v>
      </c>
      <c r="X20" s="58" t="s">
        <v>51</v>
      </c>
      <c r="Y20" s="58" t="s">
        <v>56</v>
      </c>
    </row>
    <row r="21" spans="1:25" ht="15.95" customHeight="1">
      <c r="A21" s="5" t="s">
        <v>130</v>
      </c>
      <c r="B21" s="57" t="s">
        <v>85</v>
      </c>
      <c r="C21" s="5" t="s">
        <v>40</v>
      </c>
      <c r="D21" s="5" t="s">
        <v>62</v>
      </c>
      <c r="E21" s="5" t="s">
        <v>68</v>
      </c>
      <c r="F21" s="5">
        <v>2</v>
      </c>
      <c r="G21" s="5">
        <v>3</v>
      </c>
      <c r="L21" s="5">
        <v>3</v>
      </c>
      <c r="W21" s="58" t="s">
        <v>201</v>
      </c>
      <c r="X21" s="58" t="s">
        <v>49</v>
      </c>
      <c r="Y21" s="58" t="s">
        <v>56</v>
      </c>
    </row>
    <row r="22" spans="1:25" s="11" customFormat="1" ht="15.95" customHeight="1">
      <c r="A22" s="5" t="s">
        <v>131</v>
      </c>
      <c r="B22" s="57" t="s">
        <v>29</v>
      </c>
      <c r="C22" s="11" t="s">
        <v>19</v>
      </c>
      <c r="D22" s="11" t="s">
        <v>61</v>
      </c>
      <c r="E22" s="11" t="s">
        <v>68</v>
      </c>
      <c r="F22" s="11">
        <v>2</v>
      </c>
      <c r="G22" s="11">
        <v>3</v>
      </c>
      <c r="L22" s="11">
        <v>3</v>
      </c>
      <c r="W22" s="11" t="s">
        <v>201</v>
      </c>
      <c r="X22" s="58" t="s">
        <v>49</v>
      </c>
      <c r="Y22" s="58" t="s">
        <v>56</v>
      </c>
    </row>
    <row r="23" spans="1:25" ht="15.95" customHeight="1">
      <c r="A23" s="5" t="s">
        <v>132</v>
      </c>
      <c r="B23" s="57" t="s">
        <v>86</v>
      </c>
      <c r="C23" s="5" t="s">
        <v>19</v>
      </c>
      <c r="D23" s="5" t="s">
        <v>61</v>
      </c>
      <c r="E23" s="5" t="s">
        <v>68</v>
      </c>
      <c r="F23" s="5">
        <v>2</v>
      </c>
      <c r="G23" s="5">
        <v>3</v>
      </c>
      <c r="M23" s="5">
        <v>3</v>
      </c>
      <c r="W23" s="58" t="s">
        <v>197</v>
      </c>
      <c r="X23" s="58" t="s">
        <v>51</v>
      </c>
      <c r="Y23" s="5" t="s">
        <v>52</v>
      </c>
    </row>
    <row r="24" spans="1:25" ht="15.95" customHeight="1">
      <c r="A24" s="5" t="s">
        <v>133</v>
      </c>
      <c r="B24" s="57" t="s">
        <v>166</v>
      </c>
      <c r="C24" s="5" t="s">
        <v>19</v>
      </c>
      <c r="D24" s="5" t="s">
        <v>61</v>
      </c>
      <c r="E24" s="5" t="s">
        <v>68</v>
      </c>
      <c r="F24" s="5">
        <v>2</v>
      </c>
      <c r="G24" s="5">
        <v>3</v>
      </c>
      <c r="M24" s="5">
        <v>3</v>
      </c>
      <c r="W24" s="58" t="s">
        <v>199</v>
      </c>
      <c r="X24" s="58" t="s">
        <v>51</v>
      </c>
      <c r="Y24" s="58" t="s">
        <v>56</v>
      </c>
    </row>
    <row r="25" spans="1:25" ht="15.95" customHeight="1">
      <c r="A25" s="5" t="s">
        <v>134</v>
      </c>
      <c r="B25" s="63" t="s">
        <v>167</v>
      </c>
      <c r="C25" s="5" t="s">
        <v>19</v>
      </c>
      <c r="D25" s="5" t="s">
        <v>61</v>
      </c>
      <c r="E25" s="5" t="s">
        <v>68</v>
      </c>
      <c r="F25" s="5">
        <v>2</v>
      </c>
      <c r="G25" s="5">
        <v>3</v>
      </c>
      <c r="N25" s="5">
        <v>3</v>
      </c>
      <c r="W25" s="58" t="s">
        <v>199</v>
      </c>
      <c r="X25" s="58" t="s">
        <v>51</v>
      </c>
      <c r="Y25" s="58" t="s">
        <v>56</v>
      </c>
    </row>
    <row r="26" spans="1:25" ht="15.95" customHeight="1">
      <c r="A26" s="5" t="s">
        <v>135</v>
      </c>
      <c r="B26" s="63" t="s">
        <v>28</v>
      </c>
      <c r="C26" s="5" t="s">
        <v>40</v>
      </c>
      <c r="D26" s="5" t="s">
        <v>62</v>
      </c>
      <c r="E26" s="5" t="s">
        <v>68</v>
      </c>
      <c r="F26" s="5">
        <v>2</v>
      </c>
      <c r="G26" s="5">
        <v>3</v>
      </c>
      <c r="N26" s="5">
        <v>3</v>
      </c>
      <c r="W26" s="58" t="s">
        <v>199</v>
      </c>
      <c r="X26" s="58" t="s">
        <v>51</v>
      </c>
      <c r="Y26" s="58" t="s">
        <v>56</v>
      </c>
    </row>
    <row r="27" spans="1:25" ht="15.95" customHeight="1">
      <c r="A27" s="5" t="s">
        <v>136</v>
      </c>
      <c r="B27" s="63" t="s">
        <v>87</v>
      </c>
      <c r="C27" s="5" t="s">
        <v>19</v>
      </c>
      <c r="D27" s="5" t="s">
        <v>61</v>
      </c>
      <c r="E27" s="5" t="s">
        <v>68</v>
      </c>
      <c r="F27" s="5">
        <v>2</v>
      </c>
      <c r="G27" s="5">
        <v>3</v>
      </c>
      <c r="M27" s="5">
        <v>3</v>
      </c>
      <c r="W27" s="58" t="s">
        <v>200</v>
      </c>
      <c r="X27" s="58" t="s">
        <v>51</v>
      </c>
      <c r="Y27" s="58" t="s">
        <v>56</v>
      </c>
    </row>
    <row r="28" spans="1:25" s="4" customFormat="1" ht="15.95" customHeight="1">
      <c r="A28" s="4" t="s">
        <v>137</v>
      </c>
      <c r="B28" s="65" t="s">
        <v>44</v>
      </c>
      <c r="E28" s="4" t="s">
        <v>68</v>
      </c>
      <c r="G28" s="4">
        <v>42</v>
      </c>
      <c r="U28" s="14">
        <f>SUM(H29:T42)</f>
        <v>42</v>
      </c>
      <c r="X28" s="59"/>
    </row>
    <row r="29" spans="1:25" ht="15.95" customHeight="1">
      <c r="A29" s="5" t="s">
        <v>138</v>
      </c>
      <c r="B29" s="57" t="s">
        <v>30</v>
      </c>
      <c r="C29" s="5" t="s">
        <v>19</v>
      </c>
      <c r="D29" s="5" t="s">
        <v>61</v>
      </c>
      <c r="E29" s="5" t="s">
        <v>68</v>
      </c>
      <c r="F29" s="5">
        <v>2</v>
      </c>
      <c r="G29" s="11">
        <v>3</v>
      </c>
      <c r="H29" s="6"/>
      <c r="I29" s="6"/>
      <c r="J29" s="13">
        <v>3</v>
      </c>
      <c r="K29" s="6"/>
      <c r="L29" s="6"/>
      <c r="M29" s="6"/>
      <c r="N29" s="6"/>
      <c r="O29" s="6"/>
      <c r="P29" s="6"/>
      <c r="W29" s="61" t="s">
        <v>208</v>
      </c>
      <c r="X29" s="59" t="s">
        <v>51</v>
      </c>
    </row>
    <row r="30" spans="1:25" ht="15.95" customHeight="1">
      <c r="A30" s="5" t="s">
        <v>139</v>
      </c>
      <c r="B30" s="57" t="s">
        <v>88</v>
      </c>
      <c r="C30" s="5" t="s">
        <v>40</v>
      </c>
      <c r="D30" s="5" t="s">
        <v>62</v>
      </c>
      <c r="E30" s="5" t="s">
        <v>68</v>
      </c>
      <c r="F30" s="5">
        <v>2</v>
      </c>
      <c r="G30" s="11">
        <v>3</v>
      </c>
      <c r="H30" s="6"/>
      <c r="I30" s="6"/>
      <c r="J30" s="6">
        <v>3</v>
      </c>
      <c r="K30" s="6"/>
      <c r="L30" s="6"/>
      <c r="M30" s="6"/>
      <c r="N30" s="6"/>
      <c r="O30" s="6"/>
      <c r="P30" s="6"/>
      <c r="W30" s="61" t="s">
        <v>208</v>
      </c>
      <c r="X30" s="59" t="s">
        <v>51</v>
      </c>
    </row>
    <row r="31" spans="1:25" ht="15.95" customHeight="1">
      <c r="A31" s="5" t="s">
        <v>140</v>
      </c>
      <c r="B31" s="57" t="s">
        <v>31</v>
      </c>
      <c r="C31" s="5" t="s">
        <v>19</v>
      </c>
      <c r="D31" s="5" t="s">
        <v>61</v>
      </c>
      <c r="E31" s="5" t="s">
        <v>68</v>
      </c>
      <c r="F31" s="5">
        <v>2</v>
      </c>
      <c r="G31" s="11">
        <v>3</v>
      </c>
      <c r="H31" s="6"/>
      <c r="I31" s="6"/>
      <c r="J31" s="6"/>
      <c r="K31" s="13">
        <v>3</v>
      </c>
      <c r="L31" s="6"/>
      <c r="M31" s="6"/>
      <c r="N31" s="6"/>
      <c r="O31" s="6"/>
      <c r="P31" s="6"/>
      <c r="W31" s="59" t="s">
        <v>203</v>
      </c>
      <c r="X31" s="59" t="s">
        <v>51</v>
      </c>
    </row>
    <row r="32" spans="1:25" ht="15.95" customHeight="1">
      <c r="A32" s="5" t="s">
        <v>141</v>
      </c>
      <c r="B32" s="57" t="s">
        <v>89</v>
      </c>
      <c r="C32" s="5" t="s">
        <v>40</v>
      </c>
      <c r="D32" s="5" t="s">
        <v>62</v>
      </c>
      <c r="E32" s="5" t="s">
        <v>68</v>
      </c>
      <c r="F32" s="5">
        <v>2</v>
      </c>
      <c r="G32" s="5">
        <v>3</v>
      </c>
      <c r="H32" s="6"/>
      <c r="I32" s="6"/>
      <c r="J32" s="6"/>
      <c r="K32" s="6"/>
      <c r="L32" s="6">
        <v>3</v>
      </c>
      <c r="M32" s="6"/>
      <c r="N32" s="6"/>
      <c r="O32" s="6"/>
      <c r="P32" s="6"/>
      <c r="W32" s="59" t="s">
        <v>203</v>
      </c>
      <c r="X32" s="59" t="s">
        <v>51</v>
      </c>
    </row>
    <row r="33" spans="1:25" ht="15.95" customHeight="1">
      <c r="A33" s="5" t="s">
        <v>142</v>
      </c>
      <c r="B33" s="57" t="s">
        <v>32</v>
      </c>
      <c r="C33" s="5" t="s">
        <v>19</v>
      </c>
      <c r="D33" s="5" t="s">
        <v>61</v>
      </c>
      <c r="E33" s="5" t="s">
        <v>68</v>
      </c>
      <c r="F33" s="5">
        <v>2</v>
      </c>
      <c r="G33" s="5">
        <v>3</v>
      </c>
      <c r="H33" s="6"/>
      <c r="I33" s="6"/>
      <c r="J33" s="6"/>
      <c r="K33" s="6"/>
      <c r="L33" s="6"/>
      <c r="M33" s="6">
        <v>3</v>
      </c>
      <c r="N33" s="6"/>
      <c r="O33" s="6"/>
      <c r="P33" s="6"/>
      <c r="W33" s="5" t="s">
        <v>163</v>
      </c>
      <c r="X33" s="59" t="s">
        <v>53</v>
      </c>
    </row>
    <row r="34" spans="1:25" ht="15.95" customHeight="1">
      <c r="A34" s="5" t="s">
        <v>143</v>
      </c>
      <c r="B34" s="57" t="s">
        <v>90</v>
      </c>
      <c r="C34" s="5" t="s">
        <v>40</v>
      </c>
      <c r="D34" s="5" t="s">
        <v>62</v>
      </c>
      <c r="E34" s="5" t="s">
        <v>68</v>
      </c>
      <c r="F34" s="5">
        <v>2</v>
      </c>
      <c r="G34" s="5">
        <v>3</v>
      </c>
      <c r="H34" s="6"/>
      <c r="I34" s="6"/>
      <c r="J34" s="6"/>
      <c r="K34" s="6"/>
      <c r="L34" s="6"/>
      <c r="M34" s="6"/>
      <c r="N34" s="6">
        <v>3</v>
      </c>
      <c r="O34" s="6"/>
      <c r="P34" s="6"/>
      <c r="W34" s="5" t="s">
        <v>163</v>
      </c>
      <c r="X34" s="59" t="s">
        <v>53</v>
      </c>
    </row>
    <row r="35" spans="1:25" ht="15.95" customHeight="1">
      <c r="A35" s="5" t="s">
        <v>144</v>
      </c>
      <c r="B35" s="57" t="s">
        <v>33</v>
      </c>
      <c r="C35" s="5" t="s">
        <v>40</v>
      </c>
      <c r="D35" s="5" t="s">
        <v>62</v>
      </c>
      <c r="E35" s="5" t="s">
        <v>68</v>
      </c>
      <c r="F35" s="5">
        <v>2</v>
      </c>
      <c r="G35" s="5">
        <v>3</v>
      </c>
      <c r="H35" s="6"/>
      <c r="I35" s="6"/>
      <c r="J35" s="6"/>
      <c r="K35" s="6"/>
      <c r="L35" s="6"/>
      <c r="M35" s="6"/>
      <c r="N35" s="6">
        <v>3</v>
      </c>
      <c r="O35" s="6"/>
      <c r="P35" s="6"/>
      <c r="W35" s="59" t="s">
        <v>204</v>
      </c>
      <c r="X35" s="59" t="s">
        <v>51</v>
      </c>
    </row>
    <row r="36" spans="1:25" ht="15.95" customHeight="1">
      <c r="A36" s="5" t="s">
        <v>145</v>
      </c>
      <c r="B36" s="57" t="s">
        <v>34</v>
      </c>
      <c r="C36" s="5" t="s">
        <v>19</v>
      </c>
      <c r="D36" s="5" t="s">
        <v>61</v>
      </c>
      <c r="E36" s="5" t="s">
        <v>68</v>
      </c>
      <c r="F36" s="5">
        <v>2</v>
      </c>
      <c r="G36" s="5">
        <v>3</v>
      </c>
      <c r="H36" s="6"/>
      <c r="I36" s="6">
        <v>3</v>
      </c>
      <c r="J36" s="6"/>
      <c r="K36" s="6"/>
      <c r="L36" s="6"/>
      <c r="M36" s="6"/>
      <c r="N36" s="6"/>
      <c r="O36" s="6"/>
      <c r="P36" s="6"/>
      <c r="W36" s="60" t="s">
        <v>206</v>
      </c>
      <c r="X36" s="60" t="s">
        <v>51</v>
      </c>
      <c r="Y36" s="60" t="s">
        <v>58</v>
      </c>
    </row>
    <row r="37" spans="1:25" ht="15.95" customHeight="1">
      <c r="A37" s="5" t="s">
        <v>146</v>
      </c>
      <c r="B37" s="57" t="s">
        <v>35</v>
      </c>
      <c r="C37" s="5" t="s">
        <v>19</v>
      </c>
      <c r="D37" s="5" t="s">
        <v>61</v>
      </c>
      <c r="E37" s="5" t="s">
        <v>68</v>
      </c>
      <c r="F37" s="5">
        <v>2</v>
      </c>
      <c r="G37" s="5">
        <v>3</v>
      </c>
      <c r="H37" s="6"/>
      <c r="I37" s="6"/>
      <c r="J37" s="6"/>
      <c r="K37" s="6">
        <v>3</v>
      </c>
      <c r="L37" s="6"/>
      <c r="M37" s="6"/>
      <c r="N37" s="6"/>
      <c r="O37" s="6"/>
      <c r="P37" s="6"/>
      <c r="W37" s="60" t="s">
        <v>206</v>
      </c>
      <c r="X37" s="59" t="s">
        <v>51</v>
      </c>
      <c r="Y37" s="59" t="s">
        <v>58</v>
      </c>
    </row>
    <row r="38" spans="1:25" ht="15.95" customHeight="1">
      <c r="A38" s="5" t="s">
        <v>147</v>
      </c>
      <c r="B38" s="57" t="s">
        <v>91</v>
      </c>
      <c r="C38" s="5" t="s">
        <v>40</v>
      </c>
      <c r="D38" s="5" t="s">
        <v>62</v>
      </c>
      <c r="E38" s="5" t="s">
        <v>68</v>
      </c>
      <c r="F38" s="5">
        <v>2</v>
      </c>
      <c r="G38" s="5">
        <v>3</v>
      </c>
      <c r="H38" s="6"/>
      <c r="I38" s="6"/>
      <c r="J38" s="6">
        <v>3</v>
      </c>
      <c r="K38" s="6"/>
      <c r="L38" s="6"/>
      <c r="M38" s="6"/>
      <c r="N38" s="6"/>
      <c r="O38" s="6"/>
      <c r="P38" s="6"/>
      <c r="W38" s="60" t="s">
        <v>206</v>
      </c>
      <c r="X38" s="59" t="s">
        <v>51</v>
      </c>
      <c r="Y38" s="59" t="s">
        <v>58</v>
      </c>
    </row>
    <row r="39" spans="1:25" ht="15.95" customHeight="1">
      <c r="A39" s="5" t="s">
        <v>148</v>
      </c>
      <c r="B39" s="57" t="s">
        <v>92</v>
      </c>
      <c r="C39" s="5" t="s">
        <v>40</v>
      </c>
      <c r="D39" s="5" t="s">
        <v>62</v>
      </c>
      <c r="E39" s="5" t="s">
        <v>68</v>
      </c>
      <c r="F39" s="5">
        <v>2</v>
      </c>
      <c r="G39" s="5">
        <v>3</v>
      </c>
      <c r="H39" s="6"/>
      <c r="I39" s="6"/>
      <c r="J39" s="6"/>
      <c r="K39" s="6"/>
      <c r="L39" s="6"/>
      <c r="M39" s="6">
        <v>3</v>
      </c>
      <c r="N39" s="6"/>
      <c r="O39" s="6"/>
      <c r="P39" s="6"/>
      <c r="W39" s="60" t="s">
        <v>206</v>
      </c>
      <c r="X39" s="59" t="s">
        <v>51</v>
      </c>
      <c r="Y39" s="59" t="s">
        <v>58</v>
      </c>
    </row>
    <row r="40" spans="1:25" ht="15.95" customHeight="1">
      <c r="A40" s="5" t="s">
        <v>149</v>
      </c>
      <c r="B40" s="57" t="s">
        <v>36</v>
      </c>
      <c r="C40" s="5" t="s">
        <v>19</v>
      </c>
      <c r="D40" s="5" t="s">
        <v>61</v>
      </c>
      <c r="E40" s="5" t="s">
        <v>68</v>
      </c>
      <c r="F40" s="5">
        <v>2</v>
      </c>
      <c r="G40" s="5">
        <v>3</v>
      </c>
      <c r="H40" s="6"/>
      <c r="I40" s="6"/>
      <c r="J40" s="6"/>
      <c r="K40" s="6">
        <v>3</v>
      </c>
      <c r="L40" s="6"/>
      <c r="M40" s="6"/>
      <c r="N40" s="6"/>
      <c r="O40" s="6"/>
      <c r="P40" s="6"/>
      <c r="W40" s="59" t="s">
        <v>205</v>
      </c>
      <c r="X40" s="59" t="s">
        <v>53</v>
      </c>
      <c r="Y40" s="59" t="s">
        <v>59</v>
      </c>
    </row>
    <row r="41" spans="1:25" ht="15.95" customHeight="1">
      <c r="A41" s="5" t="s">
        <v>150</v>
      </c>
      <c r="B41" s="57" t="s">
        <v>37</v>
      </c>
      <c r="C41" s="5" t="s">
        <v>40</v>
      </c>
      <c r="D41" s="5" t="s">
        <v>62</v>
      </c>
      <c r="E41" s="5" t="s">
        <v>68</v>
      </c>
      <c r="F41" s="5">
        <v>2</v>
      </c>
      <c r="G41" s="5">
        <v>3</v>
      </c>
      <c r="H41" s="6"/>
      <c r="I41" s="6"/>
      <c r="J41" s="6"/>
      <c r="K41" s="6"/>
      <c r="L41" s="6">
        <v>3</v>
      </c>
      <c r="M41" s="6"/>
      <c r="N41" s="6"/>
      <c r="O41" s="6"/>
      <c r="P41" s="6"/>
      <c r="W41" s="59" t="s">
        <v>205</v>
      </c>
      <c r="X41" s="59" t="s">
        <v>53</v>
      </c>
      <c r="Y41" s="59" t="s">
        <v>59</v>
      </c>
    </row>
    <row r="42" spans="1:25" ht="15.95" customHeight="1">
      <c r="A42" s="5" t="s">
        <v>151</v>
      </c>
      <c r="B42" s="63" t="s">
        <v>45</v>
      </c>
      <c r="C42" s="5" t="s">
        <v>40</v>
      </c>
      <c r="D42" s="5" t="s">
        <v>62</v>
      </c>
      <c r="E42" s="5" t="s">
        <v>68</v>
      </c>
      <c r="F42" s="5">
        <v>2</v>
      </c>
      <c r="G42" s="5">
        <v>3</v>
      </c>
      <c r="H42" s="6"/>
      <c r="I42" s="6"/>
      <c r="J42" s="6"/>
      <c r="K42" s="6"/>
      <c r="L42" s="6"/>
      <c r="M42" s="6">
        <v>3</v>
      </c>
      <c r="N42" s="6"/>
      <c r="O42" s="6"/>
      <c r="P42" s="6"/>
    </row>
    <row r="43" spans="1:25" s="11" customFormat="1" ht="15.95" customHeight="1">
      <c r="A43" s="16" t="s">
        <v>116</v>
      </c>
      <c r="B43" s="66" t="s">
        <v>211</v>
      </c>
      <c r="C43" s="16"/>
      <c r="D43" s="16"/>
      <c r="E43" s="16"/>
      <c r="F43" s="16"/>
      <c r="G43" s="16">
        <v>12</v>
      </c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>
        <v>12</v>
      </c>
      <c r="V43" s="16">
        <f>SUM(U43)</f>
        <v>12</v>
      </c>
    </row>
    <row r="44" spans="1:25" s="4" customFormat="1" ht="15.95" customHeight="1">
      <c r="A44" s="4" t="s">
        <v>154</v>
      </c>
      <c r="B44" s="64" t="s">
        <v>212</v>
      </c>
      <c r="E44" s="4" t="s">
        <v>68</v>
      </c>
      <c r="G44" s="4">
        <v>3</v>
      </c>
      <c r="U44" s="4">
        <f>SUM(G44:T44)</f>
        <v>3</v>
      </c>
    </row>
    <row r="45" spans="1:25" s="55" customFormat="1" ht="15.95" customHeight="1">
      <c r="A45" s="55" t="s">
        <v>155</v>
      </c>
      <c r="B45" s="67" t="s">
        <v>172</v>
      </c>
      <c r="C45" s="55" t="s">
        <v>19</v>
      </c>
      <c r="D45" s="55" t="s">
        <v>61</v>
      </c>
      <c r="E45" s="55" t="s">
        <v>69</v>
      </c>
      <c r="F45" s="55">
        <v>2</v>
      </c>
      <c r="G45" s="55">
        <v>3</v>
      </c>
      <c r="H45" s="11"/>
      <c r="K45" s="10">
        <v>3</v>
      </c>
      <c r="L45" s="10"/>
      <c r="M45" s="10"/>
      <c r="N45" s="10"/>
      <c r="W45" s="58" t="s">
        <v>199</v>
      </c>
      <c r="X45" s="55" t="s">
        <v>51</v>
      </c>
      <c r="Y45" s="55" t="s">
        <v>56</v>
      </c>
    </row>
    <row r="46" spans="1:25" s="55" customFormat="1" ht="15.95" customHeight="1">
      <c r="A46" s="55" t="s">
        <v>156</v>
      </c>
      <c r="B46" s="67" t="s">
        <v>95</v>
      </c>
      <c r="C46" s="8" t="s">
        <v>40</v>
      </c>
      <c r="D46" s="8" t="s">
        <v>62</v>
      </c>
      <c r="E46" s="55" t="s">
        <v>69</v>
      </c>
      <c r="F46" s="12">
        <v>2</v>
      </c>
      <c r="G46" s="12">
        <v>3</v>
      </c>
      <c r="H46" s="13"/>
      <c r="I46" s="6"/>
      <c r="J46" s="6"/>
      <c r="K46" s="9">
        <v>3</v>
      </c>
      <c r="L46" s="9"/>
      <c r="M46" s="9"/>
      <c r="N46" s="9"/>
      <c r="O46" s="6"/>
      <c r="P46" s="13"/>
      <c r="Q46" s="11"/>
      <c r="R46" s="11"/>
      <c r="S46" s="11"/>
      <c r="T46" s="11"/>
      <c r="W46" s="58" t="s">
        <v>198</v>
      </c>
      <c r="X46" s="55" t="s">
        <v>51</v>
      </c>
      <c r="Y46" s="55" t="s">
        <v>56</v>
      </c>
    </row>
    <row r="47" spans="1:25" s="55" customFormat="1" ht="15.95" customHeight="1">
      <c r="A47" s="55" t="s">
        <v>157</v>
      </c>
      <c r="B47" s="67" t="s">
        <v>213</v>
      </c>
      <c r="C47" s="55" t="s">
        <v>19</v>
      </c>
      <c r="D47" s="55" t="s">
        <v>61</v>
      </c>
      <c r="E47" s="55" t="s">
        <v>69</v>
      </c>
      <c r="F47" s="55">
        <v>2</v>
      </c>
      <c r="G47" s="55">
        <v>3</v>
      </c>
      <c r="H47" s="11"/>
      <c r="K47" s="10">
        <v>3</v>
      </c>
      <c r="L47" s="10"/>
      <c r="M47" s="10"/>
      <c r="N47" s="10"/>
      <c r="W47" s="56" t="s">
        <v>193</v>
      </c>
      <c r="X47" s="55" t="s">
        <v>53</v>
      </c>
      <c r="Y47" s="55" t="s">
        <v>50</v>
      </c>
    </row>
    <row r="48" spans="1:25" ht="15.95" customHeight="1">
      <c r="A48" s="55" t="s">
        <v>173</v>
      </c>
      <c r="B48" s="67" t="s">
        <v>96</v>
      </c>
      <c r="C48" s="55" t="s">
        <v>40</v>
      </c>
      <c r="D48" s="5" t="s">
        <v>62</v>
      </c>
      <c r="E48" s="5" t="s">
        <v>69</v>
      </c>
      <c r="F48" s="5">
        <v>2</v>
      </c>
      <c r="G48" s="5">
        <v>3</v>
      </c>
      <c r="H48" s="11"/>
      <c r="K48" s="10">
        <v>3</v>
      </c>
      <c r="L48" s="10"/>
      <c r="M48" s="10"/>
      <c r="N48" s="10"/>
      <c r="W48" s="56" t="s">
        <v>193</v>
      </c>
      <c r="X48" s="5" t="s">
        <v>53</v>
      </c>
      <c r="Y48" s="5" t="s">
        <v>50</v>
      </c>
    </row>
    <row r="49" spans="1:25" ht="15.95" customHeight="1">
      <c r="A49" s="55" t="s">
        <v>174</v>
      </c>
      <c r="B49" s="67" t="s">
        <v>214</v>
      </c>
      <c r="C49" s="8" t="s">
        <v>19</v>
      </c>
      <c r="D49" s="8" t="s">
        <v>61</v>
      </c>
      <c r="E49" s="5" t="s">
        <v>69</v>
      </c>
      <c r="F49" s="12">
        <v>2</v>
      </c>
      <c r="G49" s="12">
        <v>3</v>
      </c>
      <c r="H49" s="13"/>
      <c r="I49" s="6"/>
      <c r="J49" s="6"/>
      <c r="K49" s="9">
        <v>3</v>
      </c>
      <c r="L49" s="9"/>
      <c r="M49" s="9"/>
      <c r="N49" s="9"/>
      <c r="O49" s="6"/>
      <c r="P49" s="13"/>
      <c r="Q49" s="11"/>
      <c r="R49" s="11"/>
      <c r="S49" s="11"/>
      <c r="T49" s="11"/>
    </row>
    <row r="50" spans="1:25" ht="15.95" customHeight="1">
      <c r="A50" s="55" t="s">
        <v>175</v>
      </c>
      <c r="B50" s="67" t="s">
        <v>97</v>
      </c>
      <c r="C50" s="55" t="s">
        <v>40</v>
      </c>
      <c r="D50" s="5" t="s">
        <v>62</v>
      </c>
      <c r="E50" s="5" t="s">
        <v>69</v>
      </c>
      <c r="F50" s="5">
        <v>2</v>
      </c>
      <c r="G50" s="5">
        <v>3</v>
      </c>
      <c r="H50" s="11"/>
      <c r="K50" s="10">
        <v>3</v>
      </c>
      <c r="L50" s="10"/>
      <c r="M50" s="10"/>
      <c r="N50" s="10"/>
    </row>
    <row r="51" spans="1:25" s="4" customFormat="1" ht="15.95" customHeight="1">
      <c r="A51" s="4" t="s">
        <v>158</v>
      </c>
      <c r="B51" s="64" t="s">
        <v>215</v>
      </c>
      <c r="E51" s="4" t="s">
        <v>68</v>
      </c>
      <c r="G51" s="4">
        <v>3</v>
      </c>
      <c r="H51" s="14"/>
      <c r="K51" s="14"/>
      <c r="U51" s="4">
        <f>SUM(G51:T51)</f>
        <v>3</v>
      </c>
    </row>
    <row r="52" spans="1:25" s="55" customFormat="1" ht="15.95" customHeight="1">
      <c r="A52" s="55" t="s">
        <v>177</v>
      </c>
      <c r="B52" s="67" t="s">
        <v>186</v>
      </c>
      <c r="C52" s="8" t="s">
        <v>19</v>
      </c>
      <c r="D52" s="8" t="s">
        <v>61</v>
      </c>
      <c r="E52" s="55" t="s">
        <v>69</v>
      </c>
      <c r="F52" s="55">
        <v>2</v>
      </c>
      <c r="G52" s="55">
        <v>3</v>
      </c>
      <c r="H52" s="11"/>
      <c r="K52" s="10">
        <v>3</v>
      </c>
      <c r="L52" s="10"/>
      <c r="M52" s="10"/>
      <c r="N52" s="10"/>
      <c r="W52" s="61" t="s">
        <v>202</v>
      </c>
      <c r="X52" s="55" t="s">
        <v>51</v>
      </c>
    </row>
    <row r="53" spans="1:25" s="55" customFormat="1" ht="15.95" customHeight="1">
      <c r="A53" s="55" t="s">
        <v>178</v>
      </c>
      <c r="B53" s="67" t="s">
        <v>94</v>
      </c>
      <c r="C53" s="8" t="s">
        <v>40</v>
      </c>
      <c r="D53" s="8" t="s">
        <v>62</v>
      </c>
      <c r="E53" s="55" t="s">
        <v>69</v>
      </c>
      <c r="F53" s="55">
        <v>2</v>
      </c>
      <c r="G53" s="55">
        <v>3</v>
      </c>
      <c r="H53" s="11"/>
      <c r="K53" s="10">
        <v>3</v>
      </c>
      <c r="L53" s="10"/>
      <c r="M53" s="10"/>
      <c r="N53" s="10"/>
      <c r="W53" s="61" t="s">
        <v>202</v>
      </c>
      <c r="X53" s="59" t="s">
        <v>51</v>
      </c>
    </row>
    <row r="54" spans="1:25" s="55" customFormat="1" ht="15.95" customHeight="1">
      <c r="A54" s="55" t="s">
        <v>179</v>
      </c>
      <c r="B54" s="67" t="s">
        <v>187</v>
      </c>
      <c r="C54" s="8" t="s">
        <v>19</v>
      </c>
      <c r="D54" s="8" t="s">
        <v>61</v>
      </c>
      <c r="E54" s="55" t="s">
        <v>69</v>
      </c>
      <c r="F54" s="55">
        <v>2</v>
      </c>
      <c r="G54" s="55">
        <v>3</v>
      </c>
      <c r="H54" s="11"/>
      <c r="K54" s="10">
        <v>3</v>
      </c>
      <c r="L54" s="10"/>
      <c r="M54" s="10"/>
      <c r="N54" s="10"/>
      <c r="W54" s="59" t="s">
        <v>203</v>
      </c>
      <c r="X54" s="59" t="s">
        <v>51</v>
      </c>
    </row>
    <row r="55" spans="1:25" s="55" customFormat="1" ht="15.95" customHeight="1">
      <c r="A55" s="55" t="s">
        <v>180</v>
      </c>
      <c r="B55" s="67" t="s">
        <v>188</v>
      </c>
      <c r="C55" s="8" t="s">
        <v>40</v>
      </c>
      <c r="D55" s="8" t="s">
        <v>62</v>
      </c>
      <c r="E55" s="55" t="s">
        <v>69</v>
      </c>
      <c r="F55" s="55">
        <v>2</v>
      </c>
      <c r="G55" s="55">
        <v>3</v>
      </c>
      <c r="H55" s="11"/>
      <c r="K55" s="10">
        <v>3</v>
      </c>
      <c r="L55" s="10"/>
      <c r="M55" s="10"/>
      <c r="N55" s="10"/>
      <c r="W55" s="59" t="s">
        <v>203</v>
      </c>
      <c r="X55" s="59" t="s">
        <v>51</v>
      </c>
    </row>
    <row r="56" spans="1:25" s="55" customFormat="1" ht="15.95" customHeight="1">
      <c r="A56" s="55" t="s">
        <v>181</v>
      </c>
      <c r="B56" s="67" t="s">
        <v>189</v>
      </c>
      <c r="C56" s="8" t="s">
        <v>19</v>
      </c>
      <c r="D56" s="8" t="s">
        <v>61</v>
      </c>
      <c r="E56" s="55" t="s">
        <v>69</v>
      </c>
      <c r="F56" s="12">
        <v>2</v>
      </c>
      <c r="G56" s="12">
        <v>3</v>
      </c>
      <c r="H56" s="13"/>
      <c r="I56" s="6"/>
      <c r="J56" s="6"/>
      <c r="K56" s="9">
        <v>3</v>
      </c>
      <c r="L56" s="9"/>
      <c r="M56" s="9"/>
      <c r="N56" s="9"/>
      <c r="O56" s="6"/>
      <c r="P56" s="13"/>
      <c r="Q56" s="11"/>
      <c r="R56" s="11"/>
      <c r="S56" s="11"/>
      <c r="T56" s="11"/>
      <c r="W56" s="55" t="s">
        <v>163</v>
      </c>
      <c r="X56" s="55" t="s">
        <v>53</v>
      </c>
    </row>
    <row r="57" spans="1:25" ht="15.95" customHeight="1">
      <c r="A57" s="55" t="s">
        <v>182</v>
      </c>
      <c r="B57" s="67" t="s">
        <v>98</v>
      </c>
      <c r="C57" s="8" t="s">
        <v>40</v>
      </c>
      <c r="D57" s="8" t="s">
        <v>62</v>
      </c>
      <c r="E57" s="5" t="s">
        <v>69</v>
      </c>
      <c r="F57" s="5">
        <v>2</v>
      </c>
      <c r="G57" s="5">
        <v>3</v>
      </c>
      <c r="H57" s="11"/>
      <c r="K57" s="10">
        <v>3</v>
      </c>
      <c r="L57" s="10"/>
      <c r="M57" s="10"/>
      <c r="N57" s="10"/>
      <c r="W57" s="61" t="s">
        <v>209</v>
      </c>
      <c r="X57" s="5" t="s">
        <v>51</v>
      </c>
    </row>
    <row r="58" spans="1:25" ht="15.95" customHeight="1">
      <c r="A58" s="55" t="s">
        <v>183</v>
      </c>
      <c r="B58" s="67" t="s">
        <v>190</v>
      </c>
      <c r="C58" s="8" t="s">
        <v>19</v>
      </c>
      <c r="D58" s="8" t="s">
        <v>61</v>
      </c>
      <c r="E58" s="5" t="s">
        <v>69</v>
      </c>
      <c r="F58" s="5">
        <v>2</v>
      </c>
      <c r="G58" s="5">
        <v>3</v>
      </c>
      <c r="H58" s="11"/>
      <c r="K58" s="10">
        <v>3</v>
      </c>
      <c r="L58" s="10"/>
      <c r="M58" s="10"/>
      <c r="N58" s="10"/>
      <c r="W58" s="60" t="s">
        <v>206</v>
      </c>
      <c r="X58" s="59" t="s">
        <v>51</v>
      </c>
      <c r="Y58" s="59" t="s">
        <v>58</v>
      </c>
    </row>
    <row r="59" spans="1:25" ht="15.95" customHeight="1">
      <c r="A59" s="55" t="s">
        <v>184</v>
      </c>
      <c r="B59" s="67" t="s">
        <v>99</v>
      </c>
      <c r="C59" s="8" t="s">
        <v>40</v>
      </c>
      <c r="D59" s="8" t="s">
        <v>62</v>
      </c>
      <c r="E59" s="5" t="s">
        <v>69</v>
      </c>
      <c r="F59" s="5">
        <v>2</v>
      </c>
      <c r="G59" s="5">
        <v>3</v>
      </c>
      <c r="H59" s="11"/>
      <c r="K59" s="10">
        <v>3</v>
      </c>
      <c r="L59" s="10"/>
      <c r="M59" s="10"/>
      <c r="N59" s="10"/>
      <c r="W59" s="60" t="s">
        <v>206</v>
      </c>
      <c r="X59" s="59" t="s">
        <v>51</v>
      </c>
      <c r="Y59" s="59" t="s">
        <v>58</v>
      </c>
    </row>
    <row r="60" spans="1:25" ht="15.95" customHeight="1">
      <c r="A60" s="55" t="s">
        <v>185</v>
      </c>
      <c r="B60" s="67" t="s">
        <v>191</v>
      </c>
      <c r="C60" s="8" t="s">
        <v>19</v>
      </c>
      <c r="D60" s="8" t="s">
        <v>61</v>
      </c>
      <c r="E60" s="5" t="s">
        <v>69</v>
      </c>
      <c r="F60" s="5">
        <v>2</v>
      </c>
      <c r="G60" s="5">
        <v>3</v>
      </c>
      <c r="H60" s="11"/>
      <c r="K60" s="10">
        <v>3</v>
      </c>
      <c r="L60" s="10"/>
      <c r="M60" s="10"/>
      <c r="N60" s="10"/>
      <c r="W60" s="59" t="s">
        <v>205</v>
      </c>
      <c r="X60" s="59" t="s">
        <v>53</v>
      </c>
      <c r="Y60" s="59" t="s">
        <v>59</v>
      </c>
    </row>
    <row r="61" spans="1:25" ht="15.95" customHeight="1">
      <c r="A61" s="55" t="s">
        <v>176</v>
      </c>
      <c r="B61" s="68" t="s">
        <v>100</v>
      </c>
      <c r="C61" s="8" t="s">
        <v>40</v>
      </c>
      <c r="D61" s="8" t="s">
        <v>62</v>
      </c>
      <c r="E61" s="5" t="s">
        <v>69</v>
      </c>
      <c r="F61" s="12">
        <v>2</v>
      </c>
      <c r="G61" s="12">
        <v>3</v>
      </c>
      <c r="H61" s="13"/>
      <c r="I61" s="6"/>
      <c r="J61" s="6"/>
      <c r="K61" s="9">
        <v>3</v>
      </c>
      <c r="L61" s="9"/>
      <c r="M61" s="9"/>
      <c r="N61" s="9"/>
      <c r="O61" s="6"/>
      <c r="P61" s="13"/>
      <c r="Q61" s="11"/>
      <c r="R61" s="11"/>
      <c r="S61" s="11"/>
      <c r="T61" s="11"/>
      <c r="W61" s="59" t="s">
        <v>205</v>
      </c>
      <c r="X61" s="59" t="s">
        <v>53</v>
      </c>
      <c r="Y61" s="59" t="s">
        <v>59</v>
      </c>
    </row>
    <row r="62" spans="1:25" s="11" customFormat="1" ht="15.95" customHeight="1">
      <c r="A62" s="16" t="s">
        <v>103</v>
      </c>
      <c r="B62" s="62" t="s">
        <v>101</v>
      </c>
      <c r="C62" s="16"/>
      <c r="D62" s="16"/>
      <c r="E62" s="16"/>
      <c r="F62" s="16"/>
      <c r="G62" s="16">
        <v>10</v>
      </c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>
        <v>10</v>
      </c>
      <c r="V62" s="16">
        <f>SUM(U62)</f>
        <v>10</v>
      </c>
    </row>
    <row r="63" spans="1:25" s="6" customFormat="1" ht="15.95" customHeight="1">
      <c r="A63" s="5" t="s">
        <v>104</v>
      </c>
      <c r="B63" s="63" t="s">
        <v>102</v>
      </c>
      <c r="C63" s="5" t="s">
        <v>19</v>
      </c>
      <c r="D63" s="5" t="s">
        <v>61</v>
      </c>
      <c r="E63" s="5" t="s">
        <v>69</v>
      </c>
      <c r="F63" s="6">
        <v>2</v>
      </c>
      <c r="G63" s="6">
        <v>2</v>
      </c>
    </row>
    <row r="64" spans="1:25" ht="15.95" customHeight="1">
      <c r="A64" s="5" t="s">
        <v>105</v>
      </c>
      <c r="B64" s="63" t="s">
        <v>106</v>
      </c>
      <c r="C64" s="5" t="s">
        <v>40</v>
      </c>
      <c r="D64" s="5" t="s">
        <v>62</v>
      </c>
      <c r="E64" s="5" t="s">
        <v>69</v>
      </c>
      <c r="F64" s="5">
        <v>6</v>
      </c>
      <c r="G64" s="5">
        <v>2</v>
      </c>
      <c r="N64" s="5">
        <v>2</v>
      </c>
    </row>
    <row r="65" spans="1:22" ht="15.95" customHeight="1">
      <c r="A65" s="5" t="s">
        <v>107</v>
      </c>
      <c r="B65" s="63" t="s">
        <v>108</v>
      </c>
      <c r="G65" s="5">
        <v>0</v>
      </c>
    </row>
    <row r="66" spans="1:22" ht="15.95" customHeight="1">
      <c r="A66" s="11" t="s">
        <v>210</v>
      </c>
      <c r="B66" s="57" t="s">
        <v>160</v>
      </c>
      <c r="F66" s="5">
        <v>2</v>
      </c>
      <c r="G66" s="5">
        <v>2</v>
      </c>
      <c r="H66" s="5">
        <v>2</v>
      </c>
    </row>
    <row r="67" spans="1:22" s="11" customFormat="1" ht="15.95" customHeight="1">
      <c r="A67" s="16" t="s">
        <v>93</v>
      </c>
      <c r="B67" s="62" t="s">
        <v>18</v>
      </c>
      <c r="C67" s="16"/>
      <c r="D67" s="16"/>
      <c r="E67" s="16"/>
      <c r="F67" s="16"/>
      <c r="G67" s="16">
        <v>4</v>
      </c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>
        <f>SUM(H68:T69)</f>
        <v>4</v>
      </c>
      <c r="V67" s="16">
        <f>SUM(U67)</f>
        <v>4</v>
      </c>
    </row>
    <row r="68" spans="1:22" ht="15.95" customHeight="1">
      <c r="A68" s="5" t="s">
        <v>152</v>
      </c>
      <c r="B68" s="63" t="s">
        <v>161</v>
      </c>
      <c r="C68" s="8" t="s">
        <v>40</v>
      </c>
      <c r="D68" s="8" t="s">
        <v>62</v>
      </c>
      <c r="E68" s="5" t="s">
        <v>68</v>
      </c>
      <c r="F68" s="5">
        <v>2</v>
      </c>
      <c r="G68" s="5">
        <v>2</v>
      </c>
      <c r="M68" s="5">
        <v>2</v>
      </c>
    </row>
    <row r="69" spans="1:22" ht="15.95" customHeight="1">
      <c r="A69" s="5" t="s">
        <v>153</v>
      </c>
      <c r="B69" s="5" t="s">
        <v>162</v>
      </c>
      <c r="C69" s="8" t="s">
        <v>40</v>
      </c>
      <c r="D69" s="8" t="s">
        <v>62</v>
      </c>
      <c r="E69" s="5" t="s">
        <v>68</v>
      </c>
      <c r="F69" s="5">
        <v>2</v>
      </c>
      <c r="G69" s="5">
        <v>2</v>
      </c>
      <c r="N69" s="5">
        <v>2</v>
      </c>
    </row>
    <row r="70" spans="1:22" s="11" customFormat="1" ht="15.95" customHeight="1">
      <c r="A70" s="16" t="s">
        <v>109</v>
      </c>
      <c r="B70" s="17" t="s">
        <v>159</v>
      </c>
      <c r="C70" s="16"/>
      <c r="D70" s="16"/>
      <c r="E70" s="16"/>
      <c r="F70" s="16"/>
      <c r="G70" s="16">
        <v>50</v>
      </c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>
        <f>SUM(H71:T71)</f>
        <v>50</v>
      </c>
      <c r="V70" s="16">
        <f>SUM(U70)</f>
        <v>50</v>
      </c>
    </row>
    <row r="71" spans="1:22" s="6" customFormat="1" ht="15.95" customHeight="1">
      <c r="B71" s="8" t="s">
        <v>159</v>
      </c>
      <c r="E71" s="6" t="s">
        <v>68</v>
      </c>
      <c r="G71" s="6">
        <v>50</v>
      </c>
      <c r="K71" s="13">
        <v>13</v>
      </c>
      <c r="L71" s="13">
        <v>13</v>
      </c>
      <c r="M71" s="13">
        <v>12</v>
      </c>
      <c r="N71" s="13">
        <v>12</v>
      </c>
    </row>
    <row r="72" spans="1:22" ht="15.95" customHeight="1">
      <c r="B72" s="4"/>
      <c r="C72" s="19"/>
      <c r="D72" s="19"/>
      <c r="E72" s="19"/>
      <c r="F72" s="24"/>
      <c r="G72" s="18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37">
        <f>SUM(V3:V71)</f>
        <v>180</v>
      </c>
    </row>
    <row r="73" spans="1:22" ht="15.95" customHeight="1" thickBot="1">
      <c r="B73" s="4"/>
      <c r="C73" s="19"/>
      <c r="D73" s="19"/>
      <c r="E73" s="19"/>
      <c r="F73" s="24"/>
      <c r="G73" s="18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11"/>
    </row>
    <row r="74" spans="1:22" s="38" customFormat="1" ht="15.95" customHeight="1">
      <c r="B74" s="24"/>
      <c r="C74" s="25" t="s">
        <v>112</v>
      </c>
      <c r="D74" s="26"/>
      <c r="E74" s="26"/>
      <c r="F74" s="39"/>
      <c r="G74" s="40"/>
      <c r="H74" s="49"/>
      <c r="I74" s="41">
        <f>SUM(I3:I71)</f>
        <v>17</v>
      </c>
      <c r="J74" s="41">
        <f t="shared" ref="J74:T74" si="0">SUM(J3:J71)</f>
        <v>24</v>
      </c>
      <c r="K74" s="41">
        <f>SUM(K3:K71,-48)</f>
        <v>28</v>
      </c>
      <c r="L74" s="41">
        <f t="shared" si="0"/>
        <v>25</v>
      </c>
      <c r="M74" s="41">
        <f t="shared" si="0"/>
        <v>32</v>
      </c>
      <c r="N74" s="41">
        <f t="shared" si="0"/>
        <v>28</v>
      </c>
      <c r="O74" s="41">
        <f t="shared" si="0"/>
        <v>0</v>
      </c>
      <c r="P74" s="41">
        <f t="shared" si="0"/>
        <v>0</v>
      </c>
      <c r="Q74" s="41">
        <f t="shared" si="0"/>
        <v>0</v>
      </c>
      <c r="R74" s="41">
        <f t="shared" si="0"/>
        <v>0</v>
      </c>
      <c r="S74" s="41">
        <f t="shared" si="0"/>
        <v>0</v>
      </c>
      <c r="T74" s="42">
        <f t="shared" si="0"/>
        <v>0</v>
      </c>
      <c r="U74" s="20"/>
    </row>
    <row r="75" spans="1:22" s="38" customFormat="1" ht="15.95" customHeight="1">
      <c r="B75" s="24"/>
      <c r="C75" s="43" t="s">
        <v>194</v>
      </c>
      <c r="D75" s="19"/>
      <c r="E75" s="19"/>
      <c r="F75" s="24"/>
      <c r="G75" s="18">
        <v>6</v>
      </c>
      <c r="H75" s="50"/>
      <c r="I75" s="20">
        <v>6</v>
      </c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44"/>
      <c r="U75" s="20"/>
    </row>
    <row r="76" spans="1:22" s="38" customFormat="1" ht="15.95" customHeight="1">
      <c r="B76" s="24"/>
      <c r="C76" s="43" t="s">
        <v>110</v>
      </c>
      <c r="D76" s="19"/>
      <c r="E76" s="19"/>
      <c r="F76" s="24"/>
      <c r="G76" s="18">
        <v>12</v>
      </c>
      <c r="H76" s="50"/>
      <c r="I76" s="20"/>
      <c r="J76" s="20"/>
      <c r="K76" s="20">
        <v>3</v>
      </c>
      <c r="L76" s="20">
        <v>6</v>
      </c>
      <c r="M76" s="20"/>
      <c r="N76" s="20">
        <v>3</v>
      </c>
      <c r="O76" s="20"/>
      <c r="P76" s="20"/>
      <c r="Q76" s="20"/>
      <c r="R76" s="20"/>
      <c r="S76" s="20"/>
      <c r="T76" s="44"/>
      <c r="U76" s="20"/>
    </row>
    <row r="77" spans="1:22" s="38" customFormat="1" ht="15.95" customHeight="1" thickBot="1">
      <c r="B77" s="24"/>
      <c r="C77" s="43" t="s">
        <v>111</v>
      </c>
      <c r="D77" s="19"/>
      <c r="E77" s="19"/>
      <c r="F77" s="24"/>
      <c r="G77" s="18">
        <v>8</v>
      </c>
      <c r="H77" s="50"/>
      <c r="I77" s="20">
        <v>4</v>
      </c>
      <c r="J77" s="20">
        <v>4</v>
      </c>
      <c r="K77" s="20"/>
      <c r="L77" s="20"/>
      <c r="M77" s="20"/>
      <c r="N77" s="20"/>
      <c r="O77" s="20"/>
      <c r="P77" s="20"/>
      <c r="Q77" s="20"/>
      <c r="R77" s="20"/>
      <c r="S77" s="20"/>
      <c r="T77" s="44"/>
      <c r="U77" s="20"/>
    </row>
    <row r="78" spans="1:22" s="38" customFormat="1" ht="15.95" customHeight="1" thickBot="1">
      <c r="B78" s="24"/>
      <c r="C78" s="28" t="s">
        <v>113</v>
      </c>
      <c r="D78" s="29"/>
      <c r="E78" s="29"/>
      <c r="F78" s="45"/>
      <c r="G78" s="46"/>
      <c r="H78" s="51"/>
      <c r="I78" s="47">
        <f t="shared" ref="I78:T78" si="1">SUM(I74:I77)</f>
        <v>27</v>
      </c>
      <c r="J78" s="47">
        <f t="shared" si="1"/>
        <v>28</v>
      </c>
      <c r="K78" s="47">
        <f t="shared" si="1"/>
        <v>31</v>
      </c>
      <c r="L78" s="47">
        <f t="shared" si="1"/>
        <v>31</v>
      </c>
      <c r="M78" s="47">
        <f t="shared" si="1"/>
        <v>32</v>
      </c>
      <c r="N78" s="47">
        <f t="shared" si="1"/>
        <v>31</v>
      </c>
      <c r="O78" s="47">
        <f t="shared" si="1"/>
        <v>0</v>
      </c>
      <c r="P78" s="47">
        <f t="shared" si="1"/>
        <v>0</v>
      </c>
      <c r="Q78" s="47">
        <f t="shared" si="1"/>
        <v>0</v>
      </c>
      <c r="R78" s="47">
        <f t="shared" si="1"/>
        <v>0</v>
      </c>
      <c r="S78" s="47">
        <f t="shared" si="1"/>
        <v>0</v>
      </c>
      <c r="T78" s="48">
        <f t="shared" si="1"/>
        <v>0</v>
      </c>
      <c r="U78" s="52">
        <f>SUM(I78:T78)</f>
        <v>180</v>
      </c>
    </row>
    <row r="79" spans="1:22" ht="15.95" customHeight="1" thickBot="1">
      <c r="B79" s="4"/>
      <c r="C79" s="19"/>
      <c r="D79" s="19"/>
      <c r="E79" s="19"/>
      <c r="F79" s="24"/>
      <c r="G79" s="18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</row>
    <row r="80" spans="1:22" ht="15.95" customHeight="1">
      <c r="B80" s="4"/>
      <c r="C80" s="25" t="s">
        <v>63</v>
      </c>
      <c r="D80" s="26"/>
      <c r="E80" s="26"/>
      <c r="F80" s="27"/>
      <c r="G80" s="31">
        <f>SUM(G4:G7,G10,G16,G18,G19,G22,G23,G24,G25,G27,G29,G31,G33,G36,G37,G40,G63)</f>
        <v>56</v>
      </c>
      <c r="H80" s="70">
        <f>G80/G$82</f>
        <v>0.45161290322580644</v>
      </c>
      <c r="I80" s="71"/>
      <c r="J80" s="35"/>
      <c r="K80" s="35" t="s">
        <v>114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</row>
    <row r="81" spans="2:21" ht="15.95" customHeight="1" thickBot="1">
      <c r="B81" s="4"/>
      <c r="C81" s="28" t="s">
        <v>64</v>
      </c>
      <c r="D81" s="29"/>
      <c r="E81" s="29"/>
      <c r="F81" s="30"/>
      <c r="G81" s="32">
        <f>SUM(G8:G9,G11,G14,G15,G17,G20,G21,G26,G30,G32,G34,G35,G38,G39,G41,G42,G48,G49,G57,G58,G64,G68,G69)</f>
        <v>68</v>
      </c>
      <c r="H81" s="72">
        <f>G81/G$82</f>
        <v>0.54838709677419351</v>
      </c>
      <c r="I81" s="73"/>
      <c r="J81" s="20"/>
      <c r="K81" s="35" t="s">
        <v>114</v>
      </c>
      <c r="L81" s="20"/>
      <c r="M81" s="20"/>
      <c r="N81" s="20"/>
      <c r="O81" s="20"/>
      <c r="P81" s="20"/>
      <c r="Q81" s="20"/>
      <c r="R81" s="20"/>
      <c r="S81" s="20"/>
      <c r="T81" s="20"/>
      <c r="U81" s="20"/>
    </row>
    <row r="82" spans="2:21" ht="15.95" customHeight="1" thickBot="1">
      <c r="B82" s="4"/>
      <c r="C82" s="21" t="s">
        <v>65</v>
      </c>
      <c r="D82" s="23"/>
      <c r="E82" s="23"/>
      <c r="F82" s="33"/>
      <c r="G82" s="34">
        <f>SUM(G80:G81)</f>
        <v>124</v>
      </c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</row>
    <row r="83" spans="2:21" ht="15.95" customHeight="1" thickBot="1"/>
    <row r="84" spans="2:21" ht="15.95" customHeight="1">
      <c r="C84" s="25" t="s">
        <v>170</v>
      </c>
      <c r="D84" s="26"/>
      <c r="E84" s="26"/>
      <c r="F84" s="27"/>
      <c r="G84" s="53">
        <f>SUM(G7,G8,G9,G14,G15,G16,G19,G24,2)</f>
        <v>25</v>
      </c>
      <c r="I84" s="76" t="s">
        <v>169</v>
      </c>
      <c r="J84" s="77"/>
    </row>
    <row r="85" spans="2:21" ht="15.95" customHeight="1" thickBot="1">
      <c r="C85" s="28" t="s">
        <v>171</v>
      </c>
      <c r="D85" s="29"/>
      <c r="E85" s="29"/>
      <c r="F85" s="30"/>
      <c r="G85" s="54">
        <f>SUM(G10:G11,G29,G31,G33,G36,G37,G41,1)</f>
        <v>25</v>
      </c>
      <c r="I85" s="76" t="s">
        <v>169</v>
      </c>
      <c r="J85" s="77"/>
    </row>
    <row r="86" spans="2:21" ht="15.95" customHeight="1" thickBot="1">
      <c r="C86" s="21" t="s">
        <v>115</v>
      </c>
      <c r="D86" s="23"/>
      <c r="E86" s="23"/>
      <c r="F86" s="33"/>
      <c r="G86" s="34">
        <f>SUM(G84:G85)</f>
        <v>50</v>
      </c>
      <c r="I86" s="76" t="s">
        <v>168</v>
      </c>
      <c r="J86" s="77"/>
    </row>
  </sheetData>
  <mergeCells count="8">
    <mergeCell ref="Z1:AB1"/>
    <mergeCell ref="H80:I80"/>
    <mergeCell ref="H81:I81"/>
    <mergeCell ref="A1:C1"/>
    <mergeCell ref="I86:J86"/>
    <mergeCell ref="I84:J84"/>
    <mergeCell ref="I85:J85"/>
    <mergeCell ref="H1:T1"/>
  </mergeCells>
  <dataValidations count="2">
    <dataValidation type="list" allowBlank="1" showInputMessage="1" showErrorMessage="1" sqref="Y3:Y71">
      <formula1>tanszék</formula1>
    </dataValidation>
    <dataValidation type="list" allowBlank="1" showInputMessage="1" showErrorMessage="1" sqref="X3:X71">
      <formula1>beosztás</formula1>
    </dataValidation>
  </dataValidations>
  <pageMargins left="0.7" right="0.7" top="0.75" bottom="0.75" header="0.3" footer="0.3"/>
  <pageSetup paperSize="9" orientation="portrait" verticalDpi="0" r:id="rId1"/>
  <ignoredErrors>
    <ignoredError sqref="U70" formulaRange="1"/>
    <ignoredError sqref="I85:I86 I84" numberStoredAsText="1"/>
    <ignoredError sqref="K74" formula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workbookViewId="0"/>
  </sheetViews>
  <sheetFormatPr defaultRowHeight="15"/>
  <sheetData>
    <row r="1" spans="1:4">
      <c r="A1" s="1" t="s">
        <v>47</v>
      </c>
      <c r="D1" s="1" t="s">
        <v>48</v>
      </c>
    </row>
    <row r="2" spans="1:4">
      <c r="A2" s="22" t="s">
        <v>49</v>
      </c>
      <c r="C2" s="22"/>
      <c r="D2" s="22" t="s">
        <v>50</v>
      </c>
    </row>
    <row r="3" spans="1:4">
      <c r="A3" s="22" t="s">
        <v>51</v>
      </c>
      <c r="C3" s="22"/>
      <c r="D3" s="22" t="s">
        <v>52</v>
      </c>
    </row>
    <row r="4" spans="1:4">
      <c r="A4" s="22" t="s">
        <v>53</v>
      </c>
      <c r="C4" s="22"/>
      <c r="D4" s="22" t="s">
        <v>54</v>
      </c>
    </row>
    <row r="5" spans="1:4">
      <c r="A5" s="22" t="s">
        <v>55</v>
      </c>
      <c r="C5" s="22"/>
      <c r="D5" s="22" t="s">
        <v>56</v>
      </c>
    </row>
    <row r="6" spans="1:4">
      <c r="A6" s="22"/>
      <c r="C6" s="22"/>
      <c r="D6" s="22" t="s">
        <v>57</v>
      </c>
    </row>
    <row r="7" spans="1:4">
      <c r="C7" s="22"/>
      <c r="D7" s="22" t="s">
        <v>58</v>
      </c>
    </row>
    <row r="8" spans="1:4">
      <c r="C8" s="22"/>
      <c r="D8" s="22" t="s">
        <v>59</v>
      </c>
    </row>
    <row r="9" spans="1:4">
      <c r="C9" s="22"/>
      <c r="D9" s="22"/>
    </row>
    <row r="10" spans="1:4">
      <c r="A10" s="2"/>
    </row>
    <row r="11" spans="1:4">
      <c r="A11" s="3"/>
    </row>
    <row r="12" spans="1:4">
      <c r="A12" s="3"/>
    </row>
    <row r="13" spans="1:4">
      <c r="A13" s="3"/>
    </row>
    <row r="14" spans="1:4">
      <c r="A14" s="3"/>
    </row>
    <row r="15" spans="1:4">
      <c r="A15" s="3"/>
    </row>
    <row r="16" spans="1:4">
      <c r="A16" s="3"/>
    </row>
    <row r="17" spans="1:1">
      <c r="A1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2</vt:i4>
      </vt:variant>
    </vt:vector>
  </HeadingPairs>
  <TitlesOfParts>
    <vt:vector size="4" baseType="lpstr">
      <vt:lpstr>Magyar BA</vt:lpstr>
      <vt:lpstr>x</vt:lpstr>
      <vt:lpstr>beosztás</vt:lpstr>
      <vt:lpstr>tanszék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</dc:creator>
  <cp:lastModifiedBy>anon</cp:lastModifiedBy>
  <dcterms:created xsi:type="dcterms:W3CDTF">2018-01-17T10:23:26Z</dcterms:created>
  <dcterms:modified xsi:type="dcterms:W3CDTF">2018-10-07T10:12:06Z</dcterms:modified>
</cp:coreProperties>
</file>